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37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<sst xmlns="http://schemas.openxmlformats.org/spreadsheetml/2006/main" count="363" uniqueCount="358">
  <si>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</si>
  <si>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</si>
  <si>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</si>
  <si>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</si>
  <si>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</si>
  <si>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</si>
  <si>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</si>
  <si>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</si>
  <si>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</si>
  <si>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</si>
  <si>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</si>
  <si>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</si>
  <si>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</si>
  <si>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</si>
  <si>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</si>
  <si>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</si>
  <si>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</si>
  <si>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</si>
  <si>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</si>
  <si>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</si>
  <si>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</si>
  <si>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</si>
  <si>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</si>
  <si>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</si>
  <si>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</si>
  <si>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</si>
  <si>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</si>
  <si>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</si>
  <si>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</si>
  <si>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Налог, взимаемый в виде стоимости патента в связи с применением упрощенной системы налогообложения</t>
  </si>
  <si>
    <t>000  1  05  01040  02  0000  110</t>
  </si>
  <si>
    <t>000  1  05  01041  02  0000  110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</si>
  <si>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</si>
  <si>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</si>
  <si>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</si>
  <si>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</si>
  <si>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</si>
  <si>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</si>
  <si>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</si>
  <si>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</si>
  <si>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</si>
  <si>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</si>
  <si>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</si>
  <si>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</si>
  <si>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</si>
  <si>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</si>
  <si>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</si>
  <si>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</si>
  <si>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</si>
  <si>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</si>
  <si>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</si>
  <si>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</si>
  <si>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</si>
  <si>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</si>
  <si>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</si>
  <si>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</si>
  <si>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</si>
  <si>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</si>
  <si>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</si>
  <si>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</si>
  <si>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</si>
  <si>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</si>
  <si>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</si>
  <si>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</si>
  <si>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</si>
  <si>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</si>
  <si>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</si>
  <si>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</si>
  <si>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</si>
  <si>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</si>
  <si>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</si>
  <si>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</si>
  <si>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</si>
  <si>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</si>
  <si>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</si>
  <si>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</si>
  <si>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</si>
  <si>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</si>
  <si>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</si>
  <si>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</si>
  <si>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</si>
  <si>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</si>
  <si>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</si>
  <si>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</si>
  <si>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</si>
  <si>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</si>
  <si>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</si>
  <si>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</si>
  <si>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</si>
  <si>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</si>
  <si>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</si>
  <si>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</si>
  <si>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</si>
  <si>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</si>
  <si>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</si>
  <si>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</si>
  <si>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</si>
  <si>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</si>
  <si>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</si>
  <si>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</si>
  <si>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</si>
  <si>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</si>
  <si>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</si>
  <si>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</si>
  <si>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</si>
  <si>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</si>
  <si>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</si>
  <si>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</si>
  <si>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</si>
  <si>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</si>
  <si>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</si>
  <si>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</si>
  <si>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</si>
  <si>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</si>
  <si>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</si>
  <si>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</si>
  <si>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</si>
  <si>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</si>
  <si>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</si>
  <si>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</si>
  <si>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</si>
  <si>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</si>
  <si>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</si>
  <si>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</si>
  <si>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</si>
  <si>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</si>
  <si>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</si>
  <si>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</si>
  <si>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</si>
  <si>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</si>
  <si>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</si>
  <si>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</si>
  <si>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</si>
  <si>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</si>
  <si>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</si>
  <si>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</si>
  <si>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</si>
  <si>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</si>
  <si>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</si>
  <si>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</si>
  <si>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</si>
  <si>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</si>
  <si>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</si>
  <si>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</si>
  <si>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</si>
  <si>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</si>
  <si>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</si>
  <si>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</si>
  <si>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</si>
  <si>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</si>
  <si>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</si>
  <si>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</si>
  <si>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</si>
  <si>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</si>
  <si>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</si>
  <si>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</si>
  <si>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</si>
  <si>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</si>
  <si>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</si>
  <si>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</si>
  <si>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</si>
  <si>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</si>
  <si>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</si>
  <si>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</si>
  <si>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</si>
  <si>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</si>
  <si>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</si>
  <si>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</si>
  <si>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</si>
  <si>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</si>
  <si>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</si>
  <si>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</si>
  <si>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</si>
  <si>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</si>
  <si>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</si>
  <si>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</si>
  <si>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</si>
  <si>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</si>
  <si>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</si>
  <si>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</si>
  <si>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</si>
  <si>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</si>
  <si>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</si>
  <si>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</si>
  <si>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</si>
  <si>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</si>
  <si>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</si>
  <si>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</si>
  <si>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</si>
  <si>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</si>
  <si>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</si>
  <si>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000  1  16  33040  04  0000  140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</si>
  <si>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</si>
  <si>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</si>
  <si>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</si>
  <si>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</si>
  <si>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</si>
  <si>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</si>
  <si>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</si>
  <si>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</si>
  <si>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</si>
  <si>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</si>
  <si>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</si>
  <si>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</si>
  <si>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</si>
  <si>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</si>
  <si>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</si>
  <si>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</si>
  <si>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</si>
  <si>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</si>
  <si>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</si>
  <si>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</si>
  <si>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</si>
  <si>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</si>
  <si>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</si>
  <si>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</si>
  <si>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</si>
  <si>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</si>
  <si>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</si>
  <si>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</si>
  <si>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</si>
  <si>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</si>
  <si>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</si>
  <si>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</si>
  <si>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</si>
  <si>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000  2  02  02041  00  0000  151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</si>
  <si>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</si>
  <si>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000  2  02  02041  04  0000  151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</si>
  <si>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</si>
  <si>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</si>
  <si>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</si>
  <si>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</si>
  <si>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</si>
  <si>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</si>
  <si>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</si>
  <si>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</si>
  <si>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</si>
  <si>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</si>
  <si>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</si>
  <si>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</si>
  <si>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</si>
  <si>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</si>
  <si>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</si>
  <si>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</si>
  <si>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</si>
  <si>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</si>
  <si>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</si>
  <si>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</si>
  <si>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</si>
  <si>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</si>
  <si>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</si>
  <si>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</si>
  <si>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</si>
  <si>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</si>
  <si>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</si>
  <si>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</si>
  <si>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</si>
  <si>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</si>
  <si>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</si>
  <si>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</si>
  <si>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</si>
  <si>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</si>
  <si>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</si>
  <si>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</si>
  <si>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</si>
  <si>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</si>
  <si>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</si>
  <si>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</si>
  <si>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</si>
  <si>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</si>
  <si>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</si>
  <si>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</si>
  <si>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</si>
  <si>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</si>
  <si>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</si>
  <si>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</si>
  <si>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</si>
  <si>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</si>
  <si>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</si>
  <si>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</si>
  <si>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</si>
  <si>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</si>
  <si>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</si>
  <si>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</si>
  <si>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</si>
  <si>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</si>
  <si>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</si>
  <si>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</si>
  <si>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</si>
  <si>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</si>
  <si>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</si>
  <si>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</si>
  <si>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</si>
  <si>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</si>
  <si>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</si>
  <si>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</si>
  <si>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</si>
  <si>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</si>
  <si>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</si>
  <si>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</si>
  <si>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</si>
  <si>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</si>
  <si>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</si>
  <si>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</si>
  <si>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</si>
  <si>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</si>
  <si>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% исполенения к уточненному плану на 2012 год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</si>
  <si>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</si>
  <si>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</si>
  <si>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</si>
  <si>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</si>
  <si>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</si>
  <si>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</si>
  <si>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</si>
  <si>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000  2  02  02109  00  0000  151</t>
  </si>
  <si>
    <t>000  2  02  02109  04  0000  151</t>
  </si>
  <si>
    <t>000  2  02  02150  00  0000  151</t>
  </si>
  <si>
    <t>000  2  02  02150  04  0000  151</t>
  </si>
  <si>
    <t>Субсидии бюджетам муниципальных образований на проведение капитального ремонта многоквартирных домов</t>
  </si>
  <si>
    <t>Субсидии бюджетам городских округов на проведение капитального ремонта многоквартирных домов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</si>
  <si>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</si>
  <si>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</si>
  <si>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000  2  02  04041  00  0000  151</t>
  </si>
  <si>
    <t>000  2  02  04041  04  0000  151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</si>
  <si>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</si>
  <si>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библиотечного дела с учетом задачи расширения информационных технологий и оцифровки</t>
  </si>
  <si>
    <t>000  1  12  01050  01  0000  120</t>
  </si>
  <si>
    <t>Плата за иные виды негативного воздействия на окружающую среду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</si>
  <si>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</si>
  <si>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</si>
  <si>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</si>
  <si>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</si>
  <si>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000  1  16  23041  04  0000  140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</si>
  <si>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</si>
  <si>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</si>
  <si>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</si>
  <si>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</si>
  <si>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№ 181-ФЗ "О социальной защите инвалидов в Российской Федерации"</t>
  </si>
  <si>
    <t xml:space="preserve"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девять месяцев 2012 года </t>
  </si>
  <si>
    <t>Исполнено на 01.10.2012</t>
  </si>
  <si>
    <t>Уточненный план на 2012 год, утвержден решением Думы города Мегиона от 28.09.2012 №280 (с учетом уведомлений Департамента финансов ХМАО - Югры)</t>
  </si>
  <si>
    <t>000  2  02  02008  00  0000  151</t>
  </si>
  <si>
    <t>000  2  02  02008  04  0000  151</t>
  </si>
  <si>
    <t>000  2  02  02051  00  0000  151</t>
  </si>
  <si>
    <t>000  2  02  02051  04  0000  151</t>
  </si>
  <si>
    <t>000  1  08  07150  01  0000  110</t>
  </si>
  <si>
    <t>Государственная пошлина за выдачу разрешения на установку рекламной конструкции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</si>
  <si>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</si>
  <si>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</si>
  <si>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</si>
  <si>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</si>
  <si>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</si>
  <si>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</si>
  <si>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</si>
  <si>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</si>
  <si>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</si>
  <si>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</si>
  <si>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000  1  14  02043  04  0000  440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</si>
</sst>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3"/>
  <sheetViews>
    <sheetView tabSelected="1" zoomScale="77" zoomScaleNormal="77" zoomScalePageLayoutView="0" workbookViewId="0" topLeftCell="A1">
      <selection activeCell="N5" sqref="N5"/>
    </sheetView>
  </sheetViews>
  <sheetFormatPr defaultColWidth="9.33203125" defaultRowHeight="11.25"/>
  <cols>
    <col min="1" max="1" width="11.5" style="6" customWidth="1"/>
    <col min="2" max="2" width="89" style="8" customWidth="1"/>
    <col min="3" max="3" width="39" style="1" customWidth="1"/>
    <col min="4" max="4" width="31.16015625" style="8" customWidth="1"/>
    <col min="5" max="5" width="22.5" style="8" customWidth="1"/>
    <col min="6" max="6" width="20.33203125" style="8" customWidth="1"/>
    <col min="7" max="15" width="9.33203125" style="6" customWidth="1"/>
    <col min="16" max="16384" width="9.33203125" style="6" customWidth="1"/>
  </cols>
  <sheetData>
    <row r="1" spans="3:6" s="8" customFormat="1" ht="15.75">
      <c r="C1" s="1"/>
      <c r="F1" s="9"/>
    </row>
    <row r="2" spans="2:6" s="8" customFormat="1" ht="15.75">
      <c r="B2" s="13" t="s">
        <v>338</v>
      </c>
      <c r="C2" s="14"/>
      <c r="D2" s="14"/>
      <c r="E2" s="14"/>
      <c r="F2" s="14"/>
    </row>
    <row r="3" spans="2:6" s="8" customFormat="1" ht="15.75">
      <c r="B3" s="14"/>
      <c r="C3" s="14"/>
      <c r="D3" s="14"/>
      <c r="E3" s="14"/>
      <c r="F3" s="14"/>
    </row>
    <row r="4" spans="3:6" s="8" customFormat="1" ht="15.75">
      <c r="C4" s="1"/>
      <c r="F4" s="8" t="s">
        <v>309</v>
      </c>
    </row>
    <row r="5" spans="2:6" s="4" customFormat="1" ht="145.5" customHeight="1">
      <c r="B5" s="2" t="s">
        <v>307</v>
      </c>
      <c r="C5" s="3" t="s">
        <v>0</v>
      </c>
      <c r="D5" s="11" t="s">
        <v>340</v>
      </c>
      <c r="E5" s="11" t="s">
        <v>339</v>
      </c>
      <c r="F5" s="2" t="s">
        <v>306</v>
      </c>
    </row>
    <row r="6" spans="2:6" ht="15.75">
      <c r="B6" s="10" t="s">
        <v>1</v>
      </c>
      <c r="C6" s="5" t="s">
        <v>2</v>
      </c>
      <c r="D6" s="7">
        <f>SUM(D7,D122)</f>
        <v>3434008.5999999996</v>
      </c>
      <c r="E6" s="7">
        <f>SUM(E7,E122)</f>
        <v>2337212.9999999995</v>
      </c>
      <c r="F6" s="7">
        <f>SUM(E6/D6)*100</f>
        <v>68.06077888098474</v>
      </c>
    </row>
    <row r="7" spans="2:6" ht="15.75">
      <c r="B7" s="10" t="s">
        <v>3</v>
      </c>
      <c r="C7" s="5" t="s">
        <v>4</v>
      </c>
      <c r="D7" s="7">
        <f>SUM(D8,D14,D31,D42,D49,D58,D73,D80,D84,D95,D119)</f>
        <v>1109109.4</v>
      </c>
      <c r="E7" s="7">
        <f>SUM(E8,E14,E31,E42,E49,E58,E73,E80,E84,E95,E119)</f>
        <v>740125.3999999997</v>
      </c>
      <c r="F7" s="7">
        <f aca="true" t="shared" si="0" ref="F7:F73">SUM(E7/D7)*100</f>
        <v>66.73150547637589</v>
      </c>
    </row>
    <row r="8" spans="2:6" ht="15.75">
      <c r="B8" s="10" t="s">
        <v>5</v>
      </c>
      <c r="C8" s="5" t="s">
        <v>6</v>
      </c>
      <c r="D8" s="7">
        <f>SUM(D9)</f>
        <v>651554</v>
      </c>
      <c r="E8" s="7">
        <f>SUM(E9)</f>
        <v>452884.49999999994</v>
      </c>
      <c r="F8" s="7">
        <f t="shared" si="0"/>
        <v>69.50836001313782</v>
      </c>
    </row>
    <row r="9" spans="2:6" ht="21" customHeight="1">
      <c r="B9" s="10" t="s">
        <v>7</v>
      </c>
      <c r="C9" s="5" t="s">
        <v>8</v>
      </c>
      <c r="D9" s="7">
        <f>SUM(D10,D11,D12,D13)</f>
        <v>651554</v>
      </c>
      <c r="E9" s="7">
        <f>SUM(E10,E11,E12,E13)</f>
        <v>452884.49999999994</v>
      </c>
      <c r="F9" s="7">
        <f t="shared" si="0"/>
        <v>69.50836001313782</v>
      </c>
    </row>
    <row r="10" spans="2:6" ht="86.25" customHeight="1">
      <c r="B10" s="10" t="s">
        <v>354</v>
      </c>
      <c r="C10" s="5" t="s">
        <v>9</v>
      </c>
      <c r="D10" s="7">
        <v>649330</v>
      </c>
      <c r="E10" s="7">
        <v>446604.1</v>
      </c>
      <c r="F10" s="7">
        <f t="shared" si="0"/>
        <v>68.77921857915081</v>
      </c>
    </row>
    <row r="11" spans="2:6" ht="115.5" customHeight="1">
      <c r="B11" s="10" t="s">
        <v>10</v>
      </c>
      <c r="C11" s="5" t="s">
        <v>11</v>
      </c>
      <c r="D11" s="7">
        <v>2220</v>
      </c>
      <c r="E11" s="7">
        <v>2080.1</v>
      </c>
      <c r="F11" s="7">
        <f t="shared" si="0"/>
        <v>93.69819819819818</v>
      </c>
    </row>
    <row r="12" spans="2:6" ht="47.25">
      <c r="B12" s="10" t="s">
        <v>12</v>
      </c>
      <c r="C12" s="5" t="s">
        <v>13</v>
      </c>
      <c r="D12" s="7">
        <v>0</v>
      </c>
      <c r="E12" s="7">
        <v>4120</v>
      </c>
      <c r="F12" s="7">
        <v>0</v>
      </c>
    </row>
    <row r="13" spans="2:6" ht="106.5" customHeight="1">
      <c r="B13" s="10" t="s">
        <v>355</v>
      </c>
      <c r="C13" s="5" t="s">
        <v>14</v>
      </c>
      <c r="D13" s="7">
        <v>4</v>
      </c>
      <c r="E13" s="7">
        <v>80.3</v>
      </c>
      <c r="F13" s="7">
        <f t="shared" si="0"/>
        <v>2007.5</v>
      </c>
    </row>
    <row r="14" spans="2:6" ht="25.5" customHeight="1">
      <c r="B14" s="10" t="s">
        <v>15</v>
      </c>
      <c r="C14" s="5" t="s">
        <v>16</v>
      </c>
      <c r="D14" s="7">
        <f>SUM(D15,D25,D28)</f>
        <v>87215</v>
      </c>
      <c r="E14" s="7">
        <f>SUM(E15,E25,E28)</f>
        <v>79815.70000000001</v>
      </c>
      <c r="F14" s="7">
        <f t="shared" si="0"/>
        <v>91.51602361979019</v>
      </c>
    </row>
    <row r="15" spans="2:6" ht="34.5" customHeight="1">
      <c r="B15" s="10" t="s">
        <v>17</v>
      </c>
      <c r="C15" s="5" t="s">
        <v>18</v>
      </c>
      <c r="D15" s="7">
        <f>SUM(D16,D19,D22,D24)</f>
        <v>46151</v>
      </c>
      <c r="E15" s="7">
        <f>SUM(E16,E19,E22,E24)</f>
        <v>43184.4</v>
      </c>
      <c r="F15" s="7">
        <f t="shared" si="0"/>
        <v>93.57197027150008</v>
      </c>
    </row>
    <row r="16" spans="2:6" ht="31.5">
      <c r="B16" s="10" t="s">
        <v>19</v>
      </c>
      <c r="C16" s="5" t="s">
        <v>20</v>
      </c>
      <c r="D16" s="7">
        <f>SUM(D17,D18)</f>
        <v>36936</v>
      </c>
      <c r="E16" s="7">
        <f>SUM(E17,E18)</f>
        <v>30357.3</v>
      </c>
      <c r="F16" s="7">
        <f t="shared" si="0"/>
        <v>82.18892137751787</v>
      </c>
    </row>
    <row r="17" spans="2:6" ht="31.5">
      <c r="B17" s="10" t="s">
        <v>19</v>
      </c>
      <c r="C17" s="5" t="s">
        <v>21</v>
      </c>
      <c r="D17" s="7">
        <v>36936</v>
      </c>
      <c r="E17" s="7">
        <v>34765</v>
      </c>
      <c r="F17" s="7">
        <f t="shared" si="0"/>
        <v>94.1222655403942</v>
      </c>
    </row>
    <row r="18" spans="2:6" ht="51" customHeight="1">
      <c r="B18" s="10" t="s">
        <v>22</v>
      </c>
      <c r="C18" s="5" t="s">
        <v>23</v>
      </c>
      <c r="D18" s="7">
        <v>0</v>
      </c>
      <c r="E18" s="7">
        <v>-4407.7</v>
      </c>
      <c r="F18" s="7">
        <v>0</v>
      </c>
    </row>
    <row r="19" spans="2:6" ht="48.75" customHeight="1">
      <c r="B19" s="10" t="s">
        <v>24</v>
      </c>
      <c r="C19" s="5" t="s">
        <v>25</v>
      </c>
      <c r="D19" s="7">
        <f>SUM(D20,D21)</f>
        <v>4040</v>
      </c>
      <c r="E19" s="7">
        <f>SUM(E20,E21)</f>
        <v>5930.3</v>
      </c>
      <c r="F19" s="7">
        <f t="shared" si="0"/>
        <v>146.78960396039605</v>
      </c>
    </row>
    <row r="20" spans="2:6" ht="50.25" customHeight="1">
      <c r="B20" s="10" t="s">
        <v>24</v>
      </c>
      <c r="C20" s="5" t="s">
        <v>26</v>
      </c>
      <c r="D20" s="7">
        <v>3040</v>
      </c>
      <c r="E20" s="7">
        <v>4182.8</v>
      </c>
      <c r="F20" s="7">
        <f t="shared" si="0"/>
        <v>137.59210526315792</v>
      </c>
    </row>
    <row r="21" spans="2:6" ht="52.5" customHeight="1">
      <c r="B21" s="10" t="s">
        <v>27</v>
      </c>
      <c r="C21" s="5" t="s">
        <v>28</v>
      </c>
      <c r="D21" s="7">
        <v>1000</v>
      </c>
      <c r="E21" s="7">
        <v>1747.5</v>
      </c>
      <c r="F21" s="7">
        <f t="shared" si="0"/>
        <v>174.75</v>
      </c>
    </row>
    <row r="22" spans="2:6" ht="35.25" customHeight="1">
      <c r="B22" s="10" t="s">
        <v>29</v>
      </c>
      <c r="C22" s="5" t="s">
        <v>30</v>
      </c>
      <c r="D22" s="7">
        <f>SUM(D23)</f>
        <v>36</v>
      </c>
      <c r="E22" s="7">
        <f>SUM(E23)</f>
        <v>193.4</v>
      </c>
      <c r="F22" s="7">
        <f t="shared" si="0"/>
        <v>537.2222222222223</v>
      </c>
    </row>
    <row r="23" spans="2:6" ht="35.25" customHeight="1">
      <c r="B23" s="10" t="s">
        <v>29</v>
      </c>
      <c r="C23" s="5" t="s">
        <v>31</v>
      </c>
      <c r="D23" s="7">
        <v>36</v>
      </c>
      <c r="E23" s="7">
        <v>193.4</v>
      </c>
      <c r="F23" s="7">
        <f t="shared" si="0"/>
        <v>537.2222222222223</v>
      </c>
    </row>
    <row r="24" spans="2:6" ht="38.25" customHeight="1">
      <c r="B24" s="10" t="s">
        <v>32</v>
      </c>
      <c r="C24" s="5" t="s">
        <v>33</v>
      </c>
      <c r="D24" s="7">
        <v>5139</v>
      </c>
      <c r="E24" s="7">
        <v>6703.4</v>
      </c>
      <c r="F24" s="7">
        <f t="shared" si="0"/>
        <v>130.44172017902315</v>
      </c>
    </row>
    <row r="25" spans="2:6" ht="30" customHeight="1">
      <c r="B25" s="10" t="s">
        <v>34</v>
      </c>
      <c r="C25" s="5" t="s">
        <v>35</v>
      </c>
      <c r="D25" s="7">
        <f>SUM(D26,D27)</f>
        <v>40976</v>
      </c>
      <c r="E25" s="7">
        <f>SUM(E26,E27)</f>
        <v>36541.3</v>
      </c>
      <c r="F25" s="7">
        <f t="shared" si="0"/>
        <v>89.17732331120656</v>
      </c>
    </row>
    <row r="26" spans="2:6" ht="22.5" customHeight="1">
      <c r="B26" s="10" t="s">
        <v>34</v>
      </c>
      <c r="C26" s="5" t="s">
        <v>36</v>
      </c>
      <c r="D26" s="7">
        <v>40976</v>
      </c>
      <c r="E26" s="7">
        <v>36219.4</v>
      </c>
      <c r="F26" s="7">
        <f t="shared" si="0"/>
        <v>88.39174150722374</v>
      </c>
    </row>
    <row r="27" spans="2:6" ht="48.75" customHeight="1">
      <c r="B27" s="10" t="s">
        <v>37</v>
      </c>
      <c r="C27" s="5" t="s">
        <v>38</v>
      </c>
      <c r="D27" s="7">
        <v>0</v>
      </c>
      <c r="E27" s="7">
        <v>321.9</v>
      </c>
      <c r="F27" s="7">
        <v>0</v>
      </c>
    </row>
    <row r="28" spans="2:6" ht="18.75" customHeight="1">
      <c r="B28" s="10" t="s">
        <v>39</v>
      </c>
      <c r="C28" s="5" t="s">
        <v>40</v>
      </c>
      <c r="D28" s="7">
        <f>SUM(D30,D29)</f>
        <v>88</v>
      </c>
      <c r="E28" s="7">
        <f>SUM(E30,E29)</f>
        <v>90</v>
      </c>
      <c r="F28" s="7">
        <f t="shared" si="0"/>
        <v>102.27272727272727</v>
      </c>
    </row>
    <row r="29" spans="2:6" ht="21.75" customHeight="1">
      <c r="B29" s="10" t="s">
        <v>39</v>
      </c>
      <c r="C29" s="5" t="s">
        <v>41</v>
      </c>
      <c r="D29" s="7">
        <v>88</v>
      </c>
      <c r="E29" s="7">
        <v>93.2</v>
      </c>
      <c r="F29" s="7">
        <f t="shared" si="0"/>
        <v>105.9090909090909</v>
      </c>
    </row>
    <row r="30" spans="2:6" ht="37.5" customHeight="1">
      <c r="B30" s="10" t="s">
        <v>42</v>
      </c>
      <c r="C30" s="5" t="s">
        <v>43</v>
      </c>
      <c r="D30" s="7">
        <v>0</v>
      </c>
      <c r="E30" s="7">
        <v>-3.2</v>
      </c>
      <c r="F30" s="7">
        <v>0</v>
      </c>
    </row>
    <row r="31" spans="2:6" ht="21" customHeight="1">
      <c r="B31" s="10" t="s">
        <v>44</v>
      </c>
      <c r="C31" s="5" t="s">
        <v>45</v>
      </c>
      <c r="D31" s="7">
        <f>SUM(D34,D32,D37)</f>
        <v>108716</v>
      </c>
      <c r="E31" s="7">
        <f>SUM(E34,E32,E37)</f>
        <v>75206.7</v>
      </c>
      <c r="F31" s="7">
        <f t="shared" si="0"/>
        <v>69.17721402553441</v>
      </c>
    </row>
    <row r="32" spans="2:6" ht="18.75" customHeight="1">
      <c r="B32" s="10" t="s">
        <v>46</v>
      </c>
      <c r="C32" s="5" t="s">
        <v>47</v>
      </c>
      <c r="D32" s="7">
        <f>SUM(D33)</f>
        <v>11900</v>
      </c>
      <c r="E32" s="7">
        <f>SUM(E33)</f>
        <v>5257.1</v>
      </c>
      <c r="F32" s="7">
        <f t="shared" si="0"/>
        <v>44.17731092436975</v>
      </c>
    </row>
    <row r="33" spans="2:6" ht="49.5" customHeight="1">
      <c r="B33" s="10" t="s">
        <v>48</v>
      </c>
      <c r="C33" s="5" t="s">
        <v>49</v>
      </c>
      <c r="D33" s="7">
        <v>11900</v>
      </c>
      <c r="E33" s="7">
        <v>5257.1</v>
      </c>
      <c r="F33" s="7">
        <f t="shared" si="0"/>
        <v>44.17731092436975</v>
      </c>
    </row>
    <row r="34" spans="2:6" ht="21" customHeight="1">
      <c r="B34" s="10" t="s">
        <v>50</v>
      </c>
      <c r="C34" s="5" t="s">
        <v>51</v>
      </c>
      <c r="D34" s="7">
        <f>SUM(D35,D36)</f>
        <v>86736</v>
      </c>
      <c r="E34" s="7">
        <f>SUM(E35,E36)</f>
        <v>59743.399999999994</v>
      </c>
      <c r="F34" s="7">
        <f t="shared" si="0"/>
        <v>68.87958863678287</v>
      </c>
    </row>
    <row r="35" spans="2:6" ht="21.75" customHeight="1">
      <c r="B35" s="10" t="s">
        <v>52</v>
      </c>
      <c r="C35" s="5" t="s">
        <v>53</v>
      </c>
      <c r="D35" s="7">
        <v>49770</v>
      </c>
      <c r="E35" s="7">
        <v>37211.1</v>
      </c>
      <c r="F35" s="7">
        <f t="shared" si="0"/>
        <v>74.76612417118747</v>
      </c>
    </row>
    <row r="36" spans="2:6" ht="21" customHeight="1">
      <c r="B36" s="10" t="s">
        <v>54</v>
      </c>
      <c r="C36" s="5" t="s">
        <v>55</v>
      </c>
      <c r="D36" s="7">
        <v>36966</v>
      </c>
      <c r="E36" s="7">
        <v>22532.3</v>
      </c>
      <c r="F36" s="7">
        <f t="shared" si="0"/>
        <v>60.954120002164146</v>
      </c>
    </row>
    <row r="37" spans="2:6" ht="19.5" customHeight="1">
      <c r="B37" s="10" t="s">
        <v>56</v>
      </c>
      <c r="C37" s="5" t="s">
        <v>57</v>
      </c>
      <c r="D37" s="7">
        <f>SUM(D38,D40)</f>
        <v>10080</v>
      </c>
      <c r="E37" s="7">
        <f>SUM(E38,E40)</f>
        <v>10206.2</v>
      </c>
      <c r="F37" s="7">
        <f t="shared" si="0"/>
        <v>101.25198412698413</v>
      </c>
    </row>
    <row r="38" spans="2:6" ht="49.5" customHeight="1">
      <c r="B38" s="10" t="s">
        <v>58</v>
      </c>
      <c r="C38" s="5" t="s">
        <v>59</v>
      </c>
      <c r="D38" s="7">
        <f>SUM(D39)</f>
        <v>1080</v>
      </c>
      <c r="E38" s="7">
        <f>SUM(E39)</f>
        <v>35</v>
      </c>
      <c r="F38" s="7">
        <f t="shared" si="0"/>
        <v>3.2407407407407405</v>
      </c>
    </row>
    <row r="39" spans="2:6" ht="69" customHeight="1">
      <c r="B39" s="10" t="s">
        <v>60</v>
      </c>
      <c r="C39" s="5" t="s">
        <v>61</v>
      </c>
      <c r="D39" s="7">
        <v>1080</v>
      </c>
      <c r="E39" s="7">
        <v>35</v>
      </c>
      <c r="F39" s="7">
        <f t="shared" si="0"/>
        <v>3.2407407407407405</v>
      </c>
    </row>
    <row r="40" spans="2:6" ht="51" customHeight="1">
      <c r="B40" s="10" t="s">
        <v>62</v>
      </c>
      <c r="C40" s="5" t="s">
        <v>63</v>
      </c>
      <c r="D40" s="7">
        <f>SUM(D41)</f>
        <v>9000</v>
      </c>
      <c r="E40" s="7">
        <f>SUM(E41)</f>
        <v>10171.2</v>
      </c>
      <c r="F40" s="7">
        <f t="shared" si="0"/>
        <v>113.01333333333335</v>
      </c>
    </row>
    <row r="41" spans="2:6" ht="66.75" customHeight="1">
      <c r="B41" s="10" t="s">
        <v>64</v>
      </c>
      <c r="C41" s="5" t="s">
        <v>65</v>
      </c>
      <c r="D41" s="7">
        <v>9000</v>
      </c>
      <c r="E41" s="7">
        <v>10171.2</v>
      </c>
      <c r="F41" s="7">
        <f t="shared" si="0"/>
        <v>113.01333333333335</v>
      </c>
    </row>
    <row r="42" spans="2:6" ht="15.75">
      <c r="B42" s="10" t="s">
        <v>66</v>
      </c>
      <c r="C42" s="5" t="s">
        <v>67</v>
      </c>
      <c r="D42" s="7">
        <f>SUM(D43,D45,D48)</f>
        <v>8382</v>
      </c>
      <c r="E42" s="7">
        <f>SUM(E43,E45,E48)</f>
        <v>6173.2</v>
      </c>
      <c r="F42" s="7">
        <f t="shared" si="0"/>
        <v>73.6482939632546</v>
      </c>
    </row>
    <row r="43" spans="2:6" ht="31.5">
      <c r="B43" s="10" t="s">
        <v>68</v>
      </c>
      <c r="C43" s="5" t="s">
        <v>69</v>
      </c>
      <c r="D43" s="7">
        <f>SUM(D44)</f>
        <v>4000</v>
      </c>
      <c r="E43" s="7">
        <f>SUM(E44)</f>
        <v>4625.2</v>
      </c>
      <c r="F43" s="7">
        <f t="shared" si="0"/>
        <v>115.63</v>
      </c>
    </row>
    <row r="44" spans="2:6" ht="47.25">
      <c r="B44" s="10" t="s">
        <v>308</v>
      </c>
      <c r="C44" s="5" t="s">
        <v>70</v>
      </c>
      <c r="D44" s="7">
        <v>4000</v>
      </c>
      <c r="E44" s="7">
        <v>4625.2</v>
      </c>
      <c r="F44" s="7">
        <f t="shared" si="0"/>
        <v>115.63</v>
      </c>
    </row>
    <row r="45" spans="2:6" ht="35.25" customHeight="1">
      <c r="B45" s="10" t="s">
        <v>71</v>
      </c>
      <c r="C45" s="5" t="s">
        <v>72</v>
      </c>
      <c r="D45" s="7">
        <f>SUM(D46)</f>
        <v>4382</v>
      </c>
      <c r="E45" s="7">
        <f>SUM(E46)</f>
        <v>1542</v>
      </c>
      <c r="F45" s="7">
        <f t="shared" si="0"/>
        <v>35.189411227749886</v>
      </c>
    </row>
    <row r="46" spans="2:6" ht="70.5" customHeight="1">
      <c r="B46" s="10" t="s">
        <v>73</v>
      </c>
      <c r="C46" s="5" t="s">
        <v>74</v>
      </c>
      <c r="D46" s="7">
        <f>SUM(D47)</f>
        <v>4382</v>
      </c>
      <c r="E46" s="7">
        <f>SUM(E47)</f>
        <v>1542</v>
      </c>
      <c r="F46" s="7">
        <f t="shared" si="0"/>
        <v>35.189411227749886</v>
      </c>
    </row>
    <row r="47" spans="2:6" ht="69" customHeight="1">
      <c r="B47" s="10" t="s">
        <v>75</v>
      </c>
      <c r="C47" s="5" t="s">
        <v>76</v>
      </c>
      <c r="D47" s="7">
        <v>4382</v>
      </c>
      <c r="E47" s="7">
        <v>1542</v>
      </c>
      <c r="F47" s="7">
        <f t="shared" si="0"/>
        <v>35.189411227749886</v>
      </c>
    </row>
    <row r="48" spans="2:6" ht="39.75" customHeight="1">
      <c r="B48" s="10" t="s">
        <v>346</v>
      </c>
      <c r="C48" s="12" t="s">
        <v>345</v>
      </c>
      <c r="D48" s="7">
        <v>0</v>
      </c>
      <c r="E48" s="7">
        <v>6</v>
      </c>
      <c r="F48" s="7">
        <v>0</v>
      </c>
    </row>
    <row r="49" spans="2:6" ht="31.5">
      <c r="B49" s="10" t="s">
        <v>77</v>
      </c>
      <c r="C49" s="5" t="s">
        <v>78</v>
      </c>
      <c r="D49" s="7">
        <f>SUM(D50,D53)</f>
        <v>0</v>
      </c>
      <c r="E49" s="7">
        <f>SUM(E50,E53)</f>
        <v>4.2</v>
      </c>
      <c r="F49" s="7">
        <v>0</v>
      </c>
    </row>
    <row r="50" spans="2:6" ht="15.75">
      <c r="B50" s="10" t="s">
        <v>79</v>
      </c>
      <c r="C50" s="5" t="s">
        <v>80</v>
      </c>
      <c r="D50" s="7">
        <f>SUM(D51)</f>
        <v>0</v>
      </c>
      <c r="E50" s="7">
        <f>SUM(E51)</f>
        <v>3.8</v>
      </c>
      <c r="F50" s="7">
        <v>0</v>
      </c>
    </row>
    <row r="51" spans="2:6" ht="32.25" customHeight="1">
      <c r="B51" s="10" t="s">
        <v>81</v>
      </c>
      <c r="C51" s="5" t="s">
        <v>82</v>
      </c>
      <c r="D51" s="7">
        <f>SUM(D52)</f>
        <v>0</v>
      </c>
      <c r="E51" s="7">
        <f>SUM(E52)</f>
        <v>3.8</v>
      </c>
      <c r="F51" s="7">
        <v>0</v>
      </c>
    </row>
    <row r="52" spans="2:6" ht="36.75" customHeight="1">
      <c r="B52" s="10" t="s">
        <v>83</v>
      </c>
      <c r="C52" s="5" t="s">
        <v>84</v>
      </c>
      <c r="D52" s="7">
        <v>0</v>
      </c>
      <c r="E52" s="7">
        <v>3.8</v>
      </c>
      <c r="F52" s="7">
        <v>0</v>
      </c>
    </row>
    <row r="53" spans="2:6" ht="15.75">
      <c r="B53" s="10" t="s">
        <v>85</v>
      </c>
      <c r="C53" s="5" t="s">
        <v>86</v>
      </c>
      <c r="D53" s="7">
        <f>SUM(D54,D56)</f>
        <v>0</v>
      </c>
      <c r="E53" s="7">
        <f>SUM(E54,E56)</f>
        <v>0.4</v>
      </c>
      <c r="F53" s="7">
        <v>0</v>
      </c>
    </row>
    <row r="54" spans="2:6" ht="56.25" customHeight="1">
      <c r="B54" s="10" t="s">
        <v>87</v>
      </c>
      <c r="C54" s="5" t="s">
        <v>88</v>
      </c>
      <c r="D54" s="7">
        <f>SUM(D55)</f>
        <v>0</v>
      </c>
      <c r="E54" s="7">
        <f>SUM(E55)</f>
        <v>0</v>
      </c>
      <c r="F54" s="7">
        <v>0</v>
      </c>
    </row>
    <row r="55" spans="2:6" ht="65.25" customHeight="1">
      <c r="B55" s="10" t="s">
        <v>89</v>
      </c>
      <c r="C55" s="5" t="s">
        <v>90</v>
      </c>
      <c r="D55" s="7">
        <v>0</v>
      </c>
      <c r="E55" s="7">
        <v>0</v>
      </c>
      <c r="F55" s="7">
        <v>0</v>
      </c>
    </row>
    <row r="56" spans="2:6" ht="15.75">
      <c r="B56" s="10" t="s">
        <v>91</v>
      </c>
      <c r="C56" s="5" t="s">
        <v>92</v>
      </c>
      <c r="D56" s="7">
        <f>SUM(D57)</f>
        <v>0</v>
      </c>
      <c r="E56" s="7">
        <f>SUM(E57)</f>
        <v>0.4</v>
      </c>
      <c r="F56" s="7">
        <v>0</v>
      </c>
    </row>
    <row r="57" spans="2:6" ht="31.5">
      <c r="B57" s="10" t="s">
        <v>93</v>
      </c>
      <c r="C57" s="5" t="s">
        <v>94</v>
      </c>
      <c r="D57" s="7">
        <v>0</v>
      </c>
      <c r="E57" s="7">
        <v>0.4</v>
      </c>
      <c r="F57" s="7">
        <v>0</v>
      </c>
    </row>
    <row r="58" spans="2:6" ht="51" customHeight="1">
      <c r="B58" s="10" t="s">
        <v>95</v>
      </c>
      <c r="C58" s="5" t="s">
        <v>96</v>
      </c>
      <c r="D58" s="7">
        <f>SUM(D59,D61,D63,D70)</f>
        <v>147007</v>
      </c>
      <c r="E58" s="7">
        <f>SUM(E59,E61,E63,E70)</f>
        <v>71568.7</v>
      </c>
      <c r="F58" s="7">
        <f t="shared" si="0"/>
        <v>48.68387219656206</v>
      </c>
    </row>
    <row r="59" spans="2:6" ht="82.5" customHeight="1">
      <c r="B59" s="10" t="s">
        <v>311</v>
      </c>
      <c r="C59" s="5" t="s">
        <v>310</v>
      </c>
      <c r="D59" s="7">
        <f>SUM(D60)</f>
        <v>17.7</v>
      </c>
      <c r="E59" s="7">
        <f>SUM(E60)</f>
        <v>17.8</v>
      </c>
      <c r="F59" s="7">
        <f t="shared" si="0"/>
        <v>100.56497175141243</v>
      </c>
    </row>
    <row r="60" spans="2:6" ht="53.25" customHeight="1">
      <c r="B60" s="10" t="s">
        <v>313</v>
      </c>
      <c r="C60" s="5" t="s">
        <v>312</v>
      </c>
      <c r="D60" s="7">
        <v>17.7</v>
      </c>
      <c r="E60" s="7">
        <v>17.8</v>
      </c>
      <c r="F60" s="7">
        <f t="shared" si="0"/>
        <v>100.56497175141243</v>
      </c>
    </row>
    <row r="61" spans="2:6" ht="36.75" customHeight="1">
      <c r="B61" s="10" t="s">
        <v>97</v>
      </c>
      <c r="C61" s="5" t="s">
        <v>98</v>
      </c>
      <c r="D61" s="7">
        <f>SUM(D62)</f>
        <v>45</v>
      </c>
      <c r="E61" s="7">
        <f>SUM(E62)</f>
        <v>0</v>
      </c>
      <c r="F61" s="7">
        <f t="shared" si="0"/>
        <v>0</v>
      </c>
    </row>
    <row r="62" spans="2:6" ht="31.5">
      <c r="B62" s="10" t="s">
        <v>99</v>
      </c>
      <c r="C62" s="5" t="s">
        <v>100</v>
      </c>
      <c r="D62" s="7">
        <v>45</v>
      </c>
      <c r="E62" s="7">
        <v>0</v>
      </c>
      <c r="F62" s="7">
        <f t="shared" si="0"/>
        <v>0</v>
      </c>
    </row>
    <row r="63" spans="2:6" ht="85.5" customHeight="1">
      <c r="B63" s="10" t="s">
        <v>101</v>
      </c>
      <c r="C63" s="5" t="s">
        <v>102</v>
      </c>
      <c r="D63" s="7">
        <f>SUM(D64,D66,D68)</f>
        <v>146845.5</v>
      </c>
      <c r="E63" s="7">
        <f>SUM(E64,E66,E68)</f>
        <v>71452</v>
      </c>
      <c r="F63" s="7">
        <f t="shared" si="0"/>
        <v>48.657943212423945</v>
      </c>
    </row>
    <row r="64" spans="2:6" ht="69" customHeight="1">
      <c r="B64" s="10" t="s">
        <v>103</v>
      </c>
      <c r="C64" s="5" t="s">
        <v>104</v>
      </c>
      <c r="D64" s="7">
        <f>SUM(D65)</f>
        <v>129072.5</v>
      </c>
      <c r="E64" s="7">
        <f>SUM(E65)</f>
        <v>56428.8</v>
      </c>
      <c r="F64" s="7">
        <f t="shared" si="0"/>
        <v>43.71868523504233</v>
      </c>
    </row>
    <row r="65" spans="2:6" ht="79.5" customHeight="1">
      <c r="B65" s="10" t="s">
        <v>105</v>
      </c>
      <c r="C65" s="5" t="s">
        <v>106</v>
      </c>
      <c r="D65" s="7">
        <v>129072.5</v>
      </c>
      <c r="E65" s="7">
        <v>56428.8</v>
      </c>
      <c r="F65" s="7">
        <f t="shared" si="0"/>
        <v>43.71868523504233</v>
      </c>
    </row>
    <row r="66" spans="2:6" ht="80.25" customHeight="1">
      <c r="B66" s="10" t="s">
        <v>107</v>
      </c>
      <c r="C66" s="5" t="s">
        <v>108</v>
      </c>
      <c r="D66" s="7">
        <f>SUM(D67)</f>
        <v>200</v>
      </c>
      <c r="E66" s="7">
        <f>SUM(E67)</f>
        <v>220.4</v>
      </c>
      <c r="F66" s="7">
        <f t="shared" si="0"/>
        <v>110.2</v>
      </c>
    </row>
    <row r="67" spans="2:6" ht="84" customHeight="1">
      <c r="B67" s="10" t="s">
        <v>109</v>
      </c>
      <c r="C67" s="5" t="s">
        <v>110</v>
      </c>
      <c r="D67" s="7">
        <v>200</v>
      </c>
      <c r="E67" s="7">
        <v>220.4</v>
      </c>
      <c r="F67" s="7">
        <f t="shared" si="0"/>
        <v>110.2</v>
      </c>
    </row>
    <row r="68" spans="2:6" ht="86.25" customHeight="1">
      <c r="B68" s="10" t="s">
        <v>111</v>
      </c>
      <c r="C68" s="5" t="s">
        <v>112</v>
      </c>
      <c r="D68" s="7">
        <f>SUM(D69)</f>
        <v>17573</v>
      </c>
      <c r="E68" s="7">
        <f>SUM(E69)</f>
        <v>14802.8</v>
      </c>
      <c r="F68" s="7">
        <f t="shared" si="0"/>
        <v>84.23604393103055</v>
      </c>
    </row>
    <row r="69" spans="2:6" ht="66" customHeight="1">
      <c r="B69" s="10" t="s">
        <v>113</v>
      </c>
      <c r="C69" s="5" t="s">
        <v>114</v>
      </c>
      <c r="D69" s="7">
        <v>17573</v>
      </c>
      <c r="E69" s="7">
        <v>14802.8</v>
      </c>
      <c r="F69" s="7">
        <f t="shared" si="0"/>
        <v>84.23604393103055</v>
      </c>
    </row>
    <row r="70" spans="2:6" ht="30.75" customHeight="1">
      <c r="B70" s="10" t="s">
        <v>115</v>
      </c>
      <c r="C70" s="5" t="s">
        <v>116</v>
      </c>
      <c r="D70" s="7">
        <f>SUM(D71)</f>
        <v>98.8</v>
      </c>
      <c r="E70" s="7">
        <f>SUM(E71)</f>
        <v>98.9</v>
      </c>
      <c r="F70" s="7">
        <f t="shared" si="0"/>
        <v>100.1012145748988</v>
      </c>
    </row>
    <row r="71" spans="2:6" ht="57" customHeight="1">
      <c r="B71" s="10" t="s">
        <v>117</v>
      </c>
      <c r="C71" s="5" t="s">
        <v>118</v>
      </c>
      <c r="D71" s="7">
        <f>SUM(D72)</f>
        <v>98.8</v>
      </c>
      <c r="E71" s="7">
        <f>SUM(E72)</f>
        <v>98.9</v>
      </c>
      <c r="F71" s="7">
        <f t="shared" si="0"/>
        <v>100.1012145748988</v>
      </c>
    </row>
    <row r="72" spans="2:6" ht="50.25" customHeight="1">
      <c r="B72" s="10" t="s">
        <v>119</v>
      </c>
      <c r="C72" s="5" t="s">
        <v>120</v>
      </c>
      <c r="D72" s="7">
        <v>98.8</v>
      </c>
      <c r="E72" s="7">
        <v>98.9</v>
      </c>
      <c r="F72" s="7">
        <f t="shared" si="0"/>
        <v>100.1012145748988</v>
      </c>
    </row>
    <row r="73" spans="2:6" ht="15.75">
      <c r="B73" s="10" t="s">
        <v>121</v>
      </c>
      <c r="C73" s="5" t="s">
        <v>122</v>
      </c>
      <c r="D73" s="7">
        <f>SUM(D74)</f>
        <v>2958</v>
      </c>
      <c r="E73" s="7">
        <f>SUM(E74)</f>
        <v>2500.2</v>
      </c>
      <c r="F73" s="7">
        <f t="shared" si="0"/>
        <v>84.5233265720081</v>
      </c>
    </row>
    <row r="74" spans="2:6" ht="15.75">
      <c r="B74" s="10" t="s">
        <v>123</v>
      </c>
      <c r="C74" s="5" t="s">
        <v>124</v>
      </c>
      <c r="D74" s="7">
        <f>SUM(D75,D76,D77,D78,D79)</f>
        <v>2958</v>
      </c>
      <c r="E74" s="7">
        <f>SUM(E75,E76,E77,E78,E79)</f>
        <v>2500.2</v>
      </c>
      <c r="F74" s="7">
        <f aca="true" t="shared" si="1" ref="F74:F152">SUM(E74/D74)*100</f>
        <v>84.5233265720081</v>
      </c>
    </row>
    <row r="75" spans="2:6" ht="31.5">
      <c r="B75" s="10" t="s">
        <v>125</v>
      </c>
      <c r="C75" s="5" t="s">
        <v>126</v>
      </c>
      <c r="D75" s="7">
        <v>200</v>
      </c>
      <c r="E75" s="7">
        <v>151.9</v>
      </c>
      <c r="F75" s="7">
        <f t="shared" si="1"/>
        <v>75.95</v>
      </c>
    </row>
    <row r="76" spans="2:6" ht="31.5">
      <c r="B76" s="10" t="s">
        <v>127</v>
      </c>
      <c r="C76" s="5" t="s">
        <v>128</v>
      </c>
      <c r="D76" s="7">
        <v>200</v>
      </c>
      <c r="E76" s="7">
        <v>137</v>
      </c>
      <c r="F76" s="7">
        <f t="shared" si="1"/>
        <v>68.5</v>
      </c>
    </row>
    <row r="77" spans="2:6" ht="15.75">
      <c r="B77" s="10" t="s">
        <v>129</v>
      </c>
      <c r="C77" s="5" t="s">
        <v>130</v>
      </c>
      <c r="D77" s="7">
        <v>100</v>
      </c>
      <c r="E77" s="7">
        <v>108.6</v>
      </c>
      <c r="F77" s="7">
        <f t="shared" si="1"/>
        <v>108.59999999999998</v>
      </c>
    </row>
    <row r="78" spans="2:6" ht="15.75">
      <c r="B78" s="10" t="s">
        <v>131</v>
      </c>
      <c r="C78" s="5" t="s">
        <v>132</v>
      </c>
      <c r="D78" s="7">
        <v>2458</v>
      </c>
      <c r="E78" s="7">
        <v>2094.6</v>
      </c>
      <c r="F78" s="7">
        <f t="shared" si="1"/>
        <v>85.21562245728234</v>
      </c>
    </row>
    <row r="79" spans="2:6" ht="15.75">
      <c r="B79" s="10" t="s">
        <v>327</v>
      </c>
      <c r="C79" s="5" t="s">
        <v>326</v>
      </c>
      <c r="D79" s="7">
        <v>0</v>
      </c>
      <c r="E79" s="7">
        <v>8.1</v>
      </c>
      <c r="F79" s="7">
        <v>0</v>
      </c>
    </row>
    <row r="80" spans="2:6" ht="31.5">
      <c r="B80" s="10" t="s">
        <v>133</v>
      </c>
      <c r="C80" s="5" t="s">
        <v>134</v>
      </c>
      <c r="D80" s="7">
        <f aca="true" t="shared" si="2" ref="D80:E82">SUM(D81)</f>
        <v>7824.6</v>
      </c>
      <c r="E80" s="7">
        <f t="shared" si="2"/>
        <v>4336.5</v>
      </c>
      <c r="F80" s="7">
        <f t="shared" si="1"/>
        <v>55.421363392377884</v>
      </c>
    </row>
    <row r="81" spans="2:6" ht="15.75">
      <c r="B81" s="10" t="s">
        <v>135</v>
      </c>
      <c r="C81" s="5" t="s">
        <v>136</v>
      </c>
      <c r="D81" s="7">
        <f t="shared" si="2"/>
        <v>7824.6</v>
      </c>
      <c r="E81" s="7">
        <f t="shared" si="2"/>
        <v>4336.5</v>
      </c>
      <c r="F81" s="7">
        <f t="shared" si="1"/>
        <v>55.421363392377884</v>
      </c>
    </row>
    <row r="82" spans="2:6" ht="15.75">
      <c r="B82" s="10" t="s">
        <v>137</v>
      </c>
      <c r="C82" s="5" t="s">
        <v>138</v>
      </c>
      <c r="D82" s="7">
        <f t="shared" si="2"/>
        <v>7824.6</v>
      </c>
      <c r="E82" s="7">
        <f t="shared" si="2"/>
        <v>4336.5</v>
      </c>
      <c r="F82" s="7">
        <f t="shared" si="1"/>
        <v>55.421363392377884</v>
      </c>
    </row>
    <row r="83" spans="2:6" ht="15.75">
      <c r="B83" s="10" t="s">
        <v>139</v>
      </c>
      <c r="C83" s="5" t="s">
        <v>140</v>
      </c>
      <c r="D83" s="7">
        <v>7824.6</v>
      </c>
      <c r="E83" s="7">
        <v>4336.5</v>
      </c>
      <c r="F83" s="7">
        <f t="shared" si="1"/>
        <v>55.421363392377884</v>
      </c>
    </row>
    <row r="84" spans="2:6" ht="35.25" customHeight="1">
      <c r="B84" s="10" t="s">
        <v>141</v>
      </c>
      <c r="C84" s="5" t="s">
        <v>142</v>
      </c>
      <c r="D84" s="7">
        <f>SUM(D87,D85,D92)</f>
        <v>86432.3</v>
      </c>
      <c r="E84" s="7">
        <f>SUM(E87,E85,E90,E92)</f>
        <v>42818</v>
      </c>
      <c r="F84" s="7">
        <f t="shared" si="1"/>
        <v>49.53935045116235</v>
      </c>
    </row>
    <row r="85" spans="2:6" ht="15.75">
      <c r="B85" s="10" t="s">
        <v>143</v>
      </c>
      <c r="C85" s="5" t="s">
        <v>144</v>
      </c>
      <c r="D85" s="7">
        <f>SUM(D86)</f>
        <v>29100</v>
      </c>
      <c r="E85" s="7">
        <f>SUM(E86)</f>
        <v>24168.2</v>
      </c>
      <c r="F85" s="7">
        <f t="shared" si="1"/>
        <v>83.05223367697594</v>
      </c>
    </row>
    <row r="86" spans="2:6" ht="31.5">
      <c r="B86" s="10" t="s">
        <v>145</v>
      </c>
      <c r="C86" s="5" t="s">
        <v>146</v>
      </c>
      <c r="D86" s="7">
        <v>29100</v>
      </c>
      <c r="E86" s="7">
        <v>24168.2</v>
      </c>
      <c r="F86" s="7">
        <f t="shared" si="1"/>
        <v>83.05223367697594</v>
      </c>
    </row>
    <row r="87" spans="2:6" ht="77.25" customHeight="1">
      <c r="B87" s="10" t="s">
        <v>147</v>
      </c>
      <c r="C87" s="5" t="s">
        <v>148</v>
      </c>
      <c r="D87" s="7">
        <f>SUM(D88)</f>
        <v>50032.3</v>
      </c>
      <c r="E87" s="7">
        <f>SUM(E88)</f>
        <v>11402.5</v>
      </c>
      <c r="F87" s="7">
        <f t="shared" si="1"/>
        <v>22.790277480747438</v>
      </c>
    </row>
    <row r="88" spans="2:6" ht="81" customHeight="1">
      <c r="B88" s="10" t="s">
        <v>149</v>
      </c>
      <c r="C88" s="5" t="s">
        <v>150</v>
      </c>
      <c r="D88" s="7">
        <f>SUM(D89)</f>
        <v>50032.3</v>
      </c>
      <c r="E88" s="7">
        <f>SUM(E89)</f>
        <v>11402.5</v>
      </c>
      <c r="F88" s="7">
        <f t="shared" si="1"/>
        <v>22.790277480747438</v>
      </c>
    </row>
    <row r="89" spans="2:6" ht="95.25" customHeight="1">
      <c r="B89" s="10" t="s">
        <v>151</v>
      </c>
      <c r="C89" s="5" t="s">
        <v>152</v>
      </c>
      <c r="D89" s="7">
        <v>50032.3</v>
      </c>
      <c r="E89" s="7">
        <v>11402.5</v>
      </c>
      <c r="F89" s="7">
        <f t="shared" si="1"/>
        <v>22.790277480747438</v>
      </c>
    </row>
    <row r="90" spans="2:6" ht="88.5" customHeight="1">
      <c r="B90" s="10" t="s">
        <v>352</v>
      </c>
      <c r="C90" s="5" t="s">
        <v>351</v>
      </c>
      <c r="D90" s="7">
        <v>0</v>
      </c>
      <c r="E90" s="7">
        <f>SUM(E91)</f>
        <v>9</v>
      </c>
      <c r="F90" s="7">
        <v>0</v>
      </c>
    </row>
    <row r="91" spans="2:6" ht="95.25" customHeight="1">
      <c r="B91" s="10" t="s">
        <v>353</v>
      </c>
      <c r="C91" s="5" t="s">
        <v>357</v>
      </c>
      <c r="D91" s="7">
        <v>0</v>
      </c>
      <c r="E91" s="7">
        <v>9</v>
      </c>
      <c r="F91" s="7">
        <v>0</v>
      </c>
    </row>
    <row r="92" spans="2:6" ht="51" customHeight="1">
      <c r="B92" s="10" t="s">
        <v>153</v>
      </c>
      <c r="C92" s="5" t="s">
        <v>154</v>
      </c>
      <c r="D92" s="7">
        <f>SUM(D93)</f>
        <v>7300</v>
      </c>
      <c r="E92" s="7">
        <f>SUM(E93)</f>
        <v>7238.3</v>
      </c>
      <c r="F92" s="7">
        <f t="shared" si="1"/>
        <v>99.15479452054795</v>
      </c>
    </row>
    <row r="93" spans="2:6" ht="42.75" customHeight="1">
      <c r="B93" s="10" t="s">
        <v>155</v>
      </c>
      <c r="C93" s="5" t="s">
        <v>156</v>
      </c>
      <c r="D93" s="7">
        <f>SUM(D94)</f>
        <v>7300</v>
      </c>
      <c r="E93" s="7">
        <f>SUM(E94)</f>
        <v>7238.3</v>
      </c>
      <c r="F93" s="7">
        <f t="shared" si="1"/>
        <v>99.15479452054795</v>
      </c>
    </row>
    <row r="94" spans="2:6" ht="53.25" customHeight="1">
      <c r="B94" s="10" t="s">
        <v>157</v>
      </c>
      <c r="C94" s="5" t="s">
        <v>158</v>
      </c>
      <c r="D94" s="7">
        <v>7300</v>
      </c>
      <c r="E94" s="7">
        <v>7238.3</v>
      </c>
      <c r="F94" s="7">
        <f t="shared" si="1"/>
        <v>99.15479452054795</v>
      </c>
    </row>
    <row r="95" spans="2:6" ht="15.75">
      <c r="B95" s="10" t="s">
        <v>159</v>
      </c>
      <c r="C95" s="5" t="s">
        <v>160</v>
      </c>
      <c r="D95" s="7">
        <f>SUM(D96,D99,D100,D101,D103,D106,D109,D110,D114,D116,D117)</f>
        <v>9020.5</v>
      </c>
      <c r="E95" s="7">
        <f>SUM(E96,E99,E100,E101,E103,E106,E109,E110,E114,E116,E117)</f>
        <v>5619.5</v>
      </c>
      <c r="F95" s="7">
        <f t="shared" si="1"/>
        <v>62.29699018901391</v>
      </c>
    </row>
    <row r="96" spans="2:6" ht="33.75" customHeight="1">
      <c r="B96" s="10" t="s">
        <v>161</v>
      </c>
      <c r="C96" s="5" t="s">
        <v>162</v>
      </c>
      <c r="D96" s="7">
        <f>SUM(D97,D98)</f>
        <v>320</v>
      </c>
      <c r="E96" s="7">
        <f>SUM(E97,E98)</f>
        <v>201.1</v>
      </c>
      <c r="F96" s="7">
        <f t="shared" si="1"/>
        <v>62.84375</v>
      </c>
    </row>
    <row r="97" spans="2:6" ht="124.5" customHeight="1">
      <c r="B97" s="10" t="s">
        <v>356</v>
      </c>
      <c r="C97" s="5" t="s">
        <v>163</v>
      </c>
      <c r="D97" s="7">
        <v>240</v>
      </c>
      <c r="E97" s="7">
        <v>146.7</v>
      </c>
      <c r="F97" s="7">
        <f t="shared" si="1"/>
        <v>61.12499999999999</v>
      </c>
    </row>
    <row r="98" spans="2:6" ht="65.25" customHeight="1">
      <c r="B98" s="10" t="s">
        <v>164</v>
      </c>
      <c r="C98" s="5" t="s">
        <v>165</v>
      </c>
      <c r="D98" s="7">
        <v>80</v>
      </c>
      <c r="E98" s="7">
        <v>54.4</v>
      </c>
      <c r="F98" s="7">
        <f t="shared" si="1"/>
        <v>68</v>
      </c>
    </row>
    <row r="99" spans="2:6" ht="63" customHeight="1">
      <c r="B99" s="10" t="s">
        <v>166</v>
      </c>
      <c r="C99" s="5" t="s">
        <v>167</v>
      </c>
      <c r="D99" s="7">
        <v>320</v>
      </c>
      <c r="E99" s="7">
        <v>241.6</v>
      </c>
      <c r="F99" s="7">
        <f t="shared" si="1"/>
        <v>75.5</v>
      </c>
    </row>
    <row r="100" spans="2:6" ht="63" customHeight="1">
      <c r="B100" s="10" t="s">
        <v>329</v>
      </c>
      <c r="C100" s="5" t="s">
        <v>328</v>
      </c>
      <c r="D100" s="7">
        <v>0</v>
      </c>
      <c r="E100" s="7">
        <v>3</v>
      </c>
      <c r="F100" s="7">
        <v>0</v>
      </c>
    </row>
    <row r="101" spans="2:6" ht="52.5" customHeight="1">
      <c r="B101" s="10" t="s">
        <v>168</v>
      </c>
      <c r="C101" s="5" t="s">
        <v>169</v>
      </c>
      <c r="D101" s="7">
        <f>SUM(D102)</f>
        <v>100</v>
      </c>
      <c r="E101" s="7">
        <f>SUM(E102)</f>
        <v>151.6</v>
      </c>
      <c r="F101" s="7">
        <f t="shared" si="1"/>
        <v>151.6</v>
      </c>
    </row>
    <row r="102" spans="2:6" ht="57" customHeight="1">
      <c r="B102" s="10" t="s">
        <v>170</v>
      </c>
      <c r="C102" s="5" t="s">
        <v>171</v>
      </c>
      <c r="D102" s="7">
        <v>100</v>
      </c>
      <c r="E102" s="7">
        <v>151.6</v>
      </c>
      <c r="F102" s="7">
        <f t="shared" si="1"/>
        <v>151.6</v>
      </c>
    </row>
    <row r="103" spans="2:6" ht="35.25" customHeight="1">
      <c r="B103" s="10" t="s">
        <v>333</v>
      </c>
      <c r="C103" s="5" t="s">
        <v>330</v>
      </c>
      <c r="D103" s="7">
        <f>SUM(D104)</f>
        <v>15.5</v>
      </c>
      <c r="E103" s="7">
        <f>SUM(E104)</f>
        <v>15.5</v>
      </c>
      <c r="F103" s="7">
        <f t="shared" si="1"/>
        <v>100</v>
      </c>
    </row>
    <row r="104" spans="2:6" ht="50.25" customHeight="1">
      <c r="B104" s="10" t="s">
        <v>334</v>
      </c>
      <c r="C104" s="5" t="s">
        <v>331</v>
      </c>
      <c r="D104" s="7">
        <f>SUM(D105)</f>
        <v>15.5</v>
      </c>
      <c r="E104" s="7">
        <v>15.5</v>
      </c>
      <c r="F104" s="7">
        <f t="shared" si="1"/>
        <v>100</v>
      </c>
    </row>
    <row r="105" spans="2:6" ht="69" customHeight="1">
      <c r="B105" s="10" t="s">
        <v>335</v>
      </c>
      <c r="C105" s="5" t="s">
        <v>332</v>
      </c>
      <c r="D105" s="7">
        <v>15.5</v>
      </c>
      <c r="E105" s="7">
        <v>15.5</v>
      </c>
      <c r="F105" s="7">
        <f t="shared" si="1"/>
        <v>100</v>
      </c>
    </row>
    <row r="106" spans="2:6" ht="95.25" customHeight="1">
      <c r="B106" s="10" t="s">
        <v>172</v>
      </c>
      <c r="C106" s="5" t="s">
        <v>173</v>
      </c>
      <c r="D106" s="7">
        <f>SUM(D107,D108)</f>
        <v>30</v>
      </c>
      <c r="E106" s="7">
        <f>SUM(E107,E108)</f>
        <v>15.3</v>
      </c>
      <c r="F106" s="7">
        <f t="shared" si="1"/>
        <v>51</v>
      </c>
    </row>
    <row r="107" spans="2:6" ht="31.5">
      <c r="B107" s="10" t="s">
        <v>174</v>
      </c>
      <c r="C107" s="5" t="s">
        <v>175</v>
      </c>
      <c r="D107" s="7">
        <v>0</v>
      </c>
      <c r="E107" s="7">
        <v>10</v>
      </c>
      <c r="F107" s="7">
        <v>0</v>
      </c>
    </row>
    <row r="108" spans="2:6" ht="36.75" customHeight="1">
      <c r="B108" s="10" t="s">
        <v>176</v>
      </c>
      <c r="C108" s="5" t="s">
        <v>177</v>
      </c>
      <c r="D108" s="7">
        <v>30</v>
      </c>
      <c r="E108" s="7">
        <v>5.3</v>
      </c>
      <c r="F108" s="7">
        <f t="shared" si="1"/>
        <v>17.666666666666668</v>
      </c>
    </row>
    <row r="109" spans="2:6" ht="60" customHeight="1">
      <c r="B109" s="10" t="s">
        <v>178</v>
      </c>
      <c r="C109" s="5" t="s">
        <v>179</v>
      </c>
      <c r="D109" s="7">
        <v>460</v>
      </c>
      <c r="E109" s="7">
        <v>304</v>
      </c>
      <c r="F109" s="7">
        <f t="shared" si="1"/>
        <v>66.08695652173913</v>
      </c>
    </row>
    <row r="110" spans="2:6" ht="39" customHeight="1">
      <c r="B110" s="10" t="s">
        <v>180</v>
      </c>
      <c r="C110" s="5" t="s">
        <v>181</v>
      </c>
      <c r="D110" s="7">
        <f>SUM(D111,D113)</f>
        <v>5200</v>
      </c>
      <c r="E110" s="7">
        <f>SUM(E111,E113)</f>
        <v>26.6</v>
      </c>
      <c r="F110" s="7">
        <f t="shared" si="1"/>
        <v>0.5115384615384615</v>
      </c>
    </row>
    <row r="111" spans="2:6" ht="54" customHeight="1">
      <c r="B111" s="10" t="s">
        <v>182</v>
      </c>
      <c r="C111" s="5" t="s">
        <v>183</v>
      </c>
      <c r="D111" s="7">
        <f>SUM(D112)</f>
        <v>0</v>
      </c>
      <c r="E111" s="7">
        <f>SUM(E112)</f>
        <v>22.3</v>
      </c>
      <c r="F111" s="7">
        <v>0</v>
      </c>
    </row>
    <row r="112" spans="2:6" ht="51.75" customHeight="1">
      <c r="B112" s="10" t="s">
        <v>184</v>
      </c>
      <c r="C112" s="5" t="s">
        <v>185</v>
      </c>
      <c r="D112" s="7">
        <v>0</v>
      </c>
      <c r="E112" s="7">
        <v>22.3</v>
      </c>
      <c r="F112" s="7">
        <v>0</v>
      </c>
    </row>
    <row r="113" spans="2:6" ht="36.75" customHeight="1">
      <c r="B113" s="10" t="s">
        <v>186</v>
      </c>
      <c r="C113" s="5" t="s">
        <v>187</v>
      </c>
      <c r="D113" s="7">
        <v>5200</v>
      </c>
      <c r="E113" s="7">
        <v>4.3</v>
      </c>
      <c r="F113" s="7">
        <f t="shared" si="1"/>
        <v>0.08269230769230769</v>
      </c>
    </row>
    <row r="114" spans="2:6" ht="51" customHeight="1">
      <c r="B114" s="10" t="s">
        <v>188</v>
      </c>
      <c r="C114" s="5" t="s">
        <v>189</v>
      </c>
      <c r="D114" s="7">
        <f>SUM(D115)</f>
        <v>0</v>
      </c>
      <c r="E114" s="7">
        <f>SUM(E115)</f>
        <v>30</v>
      </c>
      <c r="F114" s="7">
        <v>0</v>
      </c>
    </row>
    <row r="115" spans="2:6" ht="47.25">
      <c r="B115" s="10" t="s">
        <v>190</v>
      </c>
      <c r="C115" s="5" t="s">
        <v>191</v>
      </c>
      <c r="D115" s="7">
        <v>0</v>
      </c>
      <c r="E115" s="7">
        <v>30</v>
      </c>
      <c r="F115" s="7">
        <v>0</v>
      </c>
    </row>
    <row r="116" spans="2:6" ht="69.75" customHeight="1">
      <c r="B116" s="10" t="s">
        <v>192</v>
      </c>
      <c r="C116" s="5" t="s">
        <v>193</v>
      </c>
      <c r="D116" s="7">
        <v>0</v>
      </c>
      <c r="E116" s="7">
        <v>218.6</v>
      </c>
      <c r="F116" s="7">
        <v>0</v>
      </c>
    </row>
    <row r="117" spans="2:6" ht="35.25" customHeight="1">
      <c r="B117" s="10" t="s">
        <v>194</v>
      </c>
      <c r="C117" s="5" t="s">
        <v>195</v>
      </c>
      <c r="D117" s="7">
        <f>SUM(D118)</f>
        <v>2575</v>
      </c>
      <c r="E117" s="7">
        <f>SUM(E118)</f>
        <v>4412.2</v>
      </c>
      <c r="F117" s="7">
        <f t="shared" si="1"/>
        <v>171.34757281553397</v>
      </c>
    </row>
    <row r="118" spans="2:6" ht="34.5" customHeight="1">
      <c r="B118" s="10" t="s">
        <v>196</v>
      </c>
      <c r="C118" s="5" t="s">
        <v>197</v>
      </c>
      <c r="D118" s="7">
        <v>2575</v>
      </c>
      <c r="E118" s="7">
        <v>4412.2</v>
      </c>
      <c r="F118" s="7">
        <f t="shared" si="1"/>
        <v>171.34757281553397</v>
      </c>
    </row>
    <row r="119" spans="2:6" ht="15.75">
      <c r="B119" s="10" t="s">
        <v>198</v>
      </c>
      <c r="C119" s="5" t="s">
        <v>199</v>
      </c>
      <c r="D119" s="7">
        <f>SUM(D120)</f>
        <v>0</v>
      </c>
      <c r="E119" s="7">
        <f>SUM(E120)</f>
        <v>-801.8</v>
      </c>
      <c r="F119" s="7">
        <v>0</v>
      </c>
    </row>
    <row r="120" spans="2:6" ht="19.5" customHeight="1">
      <c r="B120" s="10" t="s">
        <v>200</v>
      </c>
      <c r="C120" s="5" t="s">
        <v>201</v>
      </c>
      <c r="D120" s="7">
        <f>SUM(D121)</f>
        <v>0</v>
      </c>
      <c r="E120" s="7">
        <f>SUM(E121)</f>
        <v>-801.8</v>
      </c>
      <c r="F120" s="7">
        <v>0</v>
      </c>
    </row>
    <row r="121" spans="2:6" ht="33" customHeight="1">
      <c r="B121" s="10" t="s">
        <v>202</v>
      </c>
      <c r="C121" s="5" t="s">
        <v>203</v>
      </c>
      <c r="D121" s="7">
        <v>0</v>
      </c>
      <c r="E121" s="7">
        <v>-801.8</v>
      </c>
      <c r="F121" s="7">
        <v>0</v>
      </c>
    </row>
    <row r="122" spans="2:6" ht="18.75" customHeight="1">
      <c r="B122" s="10" t="s">
        <v>204</v>
      </c>
      <c r="C122" s="5" t="s">
        <v>205</v>
      </c>
      <c r="D122" s="7">
        <f>SUM(D123,D180,D182)</f>
        <v>2324899.1999999997</v>
      </c>
      <c r="E122" s="7">
        <f>SUM(E123,E180,E182)</f>
        <v>1597087.5999999999</v>
      </c>
      <c r="F122" s="7">
        <f t="shared" si="1"/>
        <v>68.69491804203813</v>
      </c>
    </row>
    <row r="123" spans="2:6" ht="37.5" customHeight="1">
      <c r="B123" s="10" t="s">
        <v>206</v>
      </c>
      <c r="C123" s="5" t="s">
        <v>207</v>
      </c>
      <c r="D123" s="7">
        <f>SUM(D124,D131,D152,D173)</f>
        <v>2307152</v>
      </c>
      <c r="E123" s="7">
        <f>SUM(E124,E131,E152,E173)</f>
        <v>1578959.4</v>
      </c>
      <c r="F123" s="7">
        <f t="shared" si="1"/>
        <v>68.43759752283334</v>
      </c>
    </row>
    <row r="124" spans="2:6" ht="31.5">
      <c r="B124" s="10" t="s">
        <v>208</v>
      </c>
      <c r="C124" s="5" t="s">
        <v>209</v>
      </c>
      <c r="D124" s="7">
        <f>SUM(D125,D127,D129)</f>
        <v>586651.7999999999</v>
      </c>
      <c r="E124" s="7">
        <f>SUM(E125,E127,E129)</f>
        <v>500846.89999999997</v>
      </c>
      <c r="F124" s="7">
        <f t="shared" si="1"/>
        <v>85.37379413137401</v>
      </c>
    </row>
    <row r="125" spans="2:6" ht="15.75">
      <c r="B125" s="10" t="s">
        <v>210</v>
      </c>
      <c r="C125" s="5" t="s">
        <v>211</v>
      </c>
      <c r="D125" s="7">
        <f>SUM(D126)</f>
        <v>355814.8</v>
      </c>
      <c r="E125" s="7">
        <f>SUM(E126)</f>
        <v>286537.8</v>
      </c>
      <c r="F125" s="7">
        <f t="shared" si="1"/>
        <v>80.53003978474194</v>
      </c>
    </row>
    <row r="126" spans="2:6" ht="31.5">
      <c r="B126" s="10" t="s">
        <v>212</v>
      </c>
      <c r="C126" s="5" t="s">
        <v>213</v>
      </c>
      <c r="D126" s="7">
        <v>355814.8</v>
      </c>
      <c r="E126" s="7">
        <v>286537.8</v>
      </c>
      <c r="F126" s="7">
        <f t="shared" si="1"/>
        <v>80.53003978474194</v>
      </c>
    </row>
    <row r="127" spans="2:6" ht="33" customHeight="1">
      <c r="B127" s="10" t="s">
        <v>214</v>
      </c>
      <c r="C127" s="5" t="s">
        <v>215</v>
      </c>
      <c r="D127" s="7">
        <f>SUM(D128)</f>
        <v>164725.4</v>
      </c>
      <c r="E127" s="7">
        <f>SUM(E128)</f>
        <v>164725.4</v>
      </c>
      <c r="F127" s="7">
        <f t="shared" si="1"/>
        <v>100</v>
      </c>
    </row>
    <row r="128" spans="2:6" ht="31.5">
      <c r="B128" s="10" t="s">
        <v>216</v>
      </c>
      <c r="C128" s="5" t="s">
        <v>217</v>
      </c>
      <c r="D128" s="7">
        <v>164725.4</v>
      </c>
      <c r="E128" s="7">
        <v>164725.4</v>
      </c>
      <c r="F128" s="7">
        <f t="shared" si="1"/>
        <v>100</v>
      </c>
    </row>
    <row r="129" spans="2:6" ht="15.75">
      <c r="B129" s="10" t="s">
        <v>218</v>
      </c>
      <c r="C129" s="5" t="s">
        <v>219</v>
      </c>
      <c r="D129" s="7">
        <f>SUM(D130)</f>
        <v>66111.6</v>
      </c>
      <c r="E129" s="7">
        <f>SUM(E130)</f>
        <v>49583.7</v>
      </c>
      <c r="F129" s="7">
        <f t="shared" si="1"/>
        <v>74.99999999999999</v>
      </c>
    </row>
    <row r="130" spans="2:6" ht="15.75">
      <c r="B130" s="10" t="s">
        <v>220</v>
      </c>
      <c r="C130" s="5" t="s">
        <v>221</v>
      </c>
      <c r="D130" s="7">
        <v>66111.6</v>
      </c>
      <c r="E130" s="7">
        <v>49583.7</v>
      </c>
      <c r="F130" s="7">
        <f t="shared" si="1"/>
        <v>74.99999999999999</v>
      </c>
    </row>
    <row r="131" spans="2:6" ht="36.75" customHeight="1">
      <c r="B131" s="10" t="s">
        <v>222</v>
      </c>
      <c r="C131" s="5" t="s">
        <v>223</v>
      </c>
      <c r="D131" s="7">
        <f>SUM(D132,D134,D136,D138,D140,D143,D146,D148,D150)</f>
        <v>625327.9</v>
      </c>
      <c r="E131" s="7">
        <f>SUM(E132,E134,E136,E138,E140,E143,E146,E148,E150,)</f>
        <v>275156.9</v>
      </c>
      <c r="F131" s="7">
        <f t="shared" si="1"/>
        <v>44.002018780866806</v>
      </c>
    </row>
    <row r="132" spans="2:6" ht="21.75" customHeight="1">
      <c r="B132" s="10" t="s">
        <v>347</v>
      </c>
      <c r="C132" s="12" t="s">
        <v>341</v>
      </c>
      <c r="D132" s="7">
        <f>SUM(D133)</f>
        <v>3619</v>
      </c>
      <c r="E132" s="7">
        <f>SUM(E133)</f>
        <v>3618.9</v>
      </c>
      <c r="F132" s="7">
        <f t="shared" si="1"/>
        <v>99.99723680574745</v>
      </c>
    </row>
    <row r="133" spans="2:6" ht="36.75" customHeight="1">
      <c r="B133" s="10" t="s">
        <v>348</v>
      </c>
      <c r="C133" s="12" t="s">
        <v>342</v>
      </c>
      <c r="D133" s="7">
        <v>3619</v>
      </c>
      <c r="E133" s="7">
        <v>3618.9</v>
      </c>
      <c r="F133" s="7">
        <f t="shared" si="1"/>
        <v>99.99723680574745</v>
      </c>
    </row>
    <row r="134" spans="2:6" ht="63" customHeight="1">
      <c r="B134" s="10" t="s">
        <v>224</v>
      </c>
      <c r="C134" s="5" t="s">
        <v>225</v>
      </c>
      <c r="D134" s="7">
        <f>SUM(D135)</f>
        <v>18192</v>
      </c>
      <c r="E134" s="7">
        <f>SUM(E135)</f>
        <v>18191.9</v>
      </c>
      <c r="F134" s="7">
        <f t="shared" si="1"/>
        <v>99.99945030782762</v>
      </c>
    </row>
    <row r="135" spans="2:6" ht="75" customHeight="1">
      <c r="B135" s="10" t="s">
        <v>226</v>
      </c>
      <c r="C135" s="5" t="s">
        <v>227</v>
      </c>
      <c r="D135" s="7">
        <v>18192</v>
      </c>
      <c r="E135" s="7">
        <v>18191.9</v>
      </c>
      <c r="F135" s="7">
        <f t="shared" si="1"/>
        <v>99.99945030782762</v>
      </c>
    </row>
    <row r="136" spans="2:6" ht="33.75" customHeight="1">
      <c r="B136" s="10" t="s">
        <v>349</v>
      </c>
      <c r="C136" s="12" t="s">
        <v>343</v>
      </c>
      <c r="D136" s="7">
        <f>SUM(D137)</f>
        <v>281.7</v>
      </c>
      <c r="E136" s="7">
        <f>SUM(E137)</f>
        <v>281.7</v>
      </c>
      <c r="F136" s="7">
        <f t="shared" si="1"/>
        <v>100</v>
      </c>
    </row>
    <row r="137" spans="2:6" ht="36.75" customHeight="1">
      <c r="B137" s="10" t="s">
        <v>350</v>
      </c>
      <c r="C137" s="12" t="s">
        <v>344</v>
      </c>
      <c r="D137" s="7">
        <v>281.7</v>
      </c>
      <c r="E137" s="7">
        <v>281.7</v>
      </c>
      <c r="F137" s="7">
        <f t="shared" si="1"/>
        <v>100</v>
      </c>
    </row>
    <row r="138" spans="2:6" ht="66" customHeight="1">
      <c r="B138" s="10" t="s">
        <v>228</v>
      </c>
      <c r="C138" s="5" t="s">
        <v>229</v>
      </c>
      <c r="D138" s="7">
        <f>SUM(D139)</f>
        <v>357598</v>
      </c>
      <c r="E138" s="7">
        <f>SUM(E139)</f>
        <v>163823.7</v>
      </c>
      <c r="F138" s="7">
        <f t="shared" si="1"/>
        <v>45.81225286494891</v>
      </c>
    </row>
    <row r="139" spans="2:6" ht="50.25" customHeight="1">
      <c r="B139" s="10" t="s">
        <v>230</v>
      </c>
      <c r="C139" s="5" t="s">
        <v>231</v>
      </c>
      <c r="D139" s="7">
        <v>357598</v>
      </c>
      <c r="E139" s="7">
        <v>163823.7</v>
      </c>
      <c r="F139" s="7">
        <f t="shared" si="1"/>
        <v>45.81225286494891</v>
      </c>
    </row>
    <row r="140" spans="2:6" ht="84" customHeight="1">
      <c r="B140" s="10" t="s">
        <v>232</v>
      </c>
      <c r="C140" s="5" t="s">
        <v>233</v>
      </c>
      <c r="D140" s="7">
        <f>SUM(D141)</f>
        <v>10914</v>
      </c>
      <c r="E140" s="7">
        <f>SUM(E141)</f>
        <v>3274.2</v>
      </c>
      <c r="F140" s="7">
        <f t="shared" si="1"/>
        <v>30</v>
      </c>
    </row>
    <row r="141" spans="2:6" ht="84" customHeight="1">
      <c r="B141" s="10" t="s">
        <v>234</v>
      </c>
      <c r="C141" s="5" t="s">
        <v>235</v>
      </c>
      <c r="D141" s="7">
        <f>SUM(D142)</f>
        <v>10914</v>
      </c>
      <c r="E141" s="7">
        <f>SUM(E142)</f>
        <v>3274.2</v>
      </c>
      <c r="F141" s="7">
        <f t="shared" si="1"/>
        <v>30</v>
      </c>
    </row>
    <row r="142" spans="2:6" ht="66" customHeight="1">
      <c r="B142" s="10" t="s">
        <v>236</v>
      </c>
      <c r="C142" s="5" t="s">
        <v>237</v>
      </c>
      <c r="D142" s="7">
        <v>10914</v>
      </c>
      <c r="E142" s="7">
        <v>3274.2</v>
      </c>
      <c r="F142" s="7">
        <f t="shared" si="1"/>
        <v>30</v>
      </c>
    </row>
    <row r="143" spans="2:6" ht="65.25" customHeight="1">
      <c r="B143" s="10" t="s">
        <v>238</v>
      </c>
      <c r="C143" s="5" t="s">
        <v>239</v>
      </c>
      <c r="D143" s="7">
        <f>SUM(D144)</f>
        <v>20856.6</v>
      </c>
      <c r="E143" s="7">
        <f>SUM(E144)</f>
        <v>6257</v>
      </c>
      <c r="F143" s="7">
        <f t="shared" si="1"/>
        <v>30.000095892906803</v>
      </c>
    </row>
    <row r="144" spans="2:6" ht="54" customHeight="1">
      <c r="B144" s="10" t="s">
        <v>240</v>
      </c>
      <c r="C144" s="5" t="s">
        <v>241</v>
      </c>
      <c r="D144" s="7">
        <f>SUM(D145)</f>
        <v>20856.6</v>
      </c>
      <c r="E144" s="7">
        <f>SUM(E145)</f>
        <v>6257</v>
      </c>
      <c r="F144" s="7">
        <f t="shared" si="1"/>
        <v>30.000095892906803</v>
      </c>
    </row>
    <row r="145" spans="2:6" ht="51" customHeight="1">
      <c r="B145" s="10" t="s">
        <v>242</v>
      </c>
      <c r="C145" s="5" t="s">
        <v>243</v>
      </c>
      <c r="D145" s="7">
        <v>20856.6</v>
      </c>
      <c r="E145" s="7">
        <v>6257</v>
      </c>
      <c r="F145" s="7">
        <f t="shared" si="1"/>
        <v>30.000095892906803</v>
      </c>
    </row>
    <row r="146" spans="2:6" ht="33.75" customHeight="1">
      <c r="B146" s="10" t="s">
        <v>318</v>
      </c>
      <c r="C146" s="5" t="s">
        <v>314</v>
      </c>
      <c r="D146" s="7">
        <f>SUM(D147)</f>
        <v>12840.4</v>
      </c>
      <c r="E146" s="7">
        <f>SUM(E147)</f>
        <v>10386.7</v>
      </c>
      <c r="F146" s="7">
        <f t="shared" si="1"/>
        <v>80.89078221862248</v>
      </c>
    </row>
    <row r="147" spans="2:6" ht="33" customHeight="1">
      <c r="B147" s="10" t="s">
        <v>319</v>
      </c>
      <c r="C147" s="5" t="s">
        <v>315</v>
      </c>
      <c r="D147" s="7">
        <v>12840.4</v>
      </c>
      <c r="E147" s="7">
        <v>10386.7</v>
      </c>
      <c r="F147" s="7">
        <f t="shared" si="1"/>
        <v>80.89078221862248</v>
      </c>
    </row>
    <row r="148" spans="2:6" ht="34.5" customHeight="1">
      <c r="B148" s="10" t="s">
        <v>320</v>
      </c>
      <c r="C148" s="5" t="s">
        <v>316</v>
      </c>
      <c r="D148" s="7">
        <f>SUM(D149)</f>
        <v>7220.9</v>
      </c>
      <c r="E148" s="7">
        <f>SUM(E149)</f>
        <v>7003.9</v>
      </c>
      <c r="F148" s="7">
        <f t="shared" si="1"/>
        <v>96.99483443892035</v>
      </c>
    </row>
    <row r="149" spans="2:6" ht="51" customHeight="1">
      <c r="B149" s="10" t="s">
        <v>321</v>
      </c>
      <c r="C149" s="5" t="s">
        <v>317</v>
      </c>
      <c r="D149" s="7">
        <v>7220.9</v>
      </c>
      <c r="E149" s="7">
        <v>7003.9</v>
      </c>
      <c r="F149" s="7">
        <f t="shared" si="1"/>
        <v>96.99483443892035</v>
      </c>
    </row>
    <row r="150" spans="2:6" ht="15.75">
      <c r="B150" s="10" t="s">
        <v>244</v>
      </c>
      <c r="C150" s="5" t="s">
        <v>245</v>
      </c>
      <c r="D150" s="7">
        <f>SUM(D151)</f>
        <v>193805.3</v>
      </c>
      <c r="E150" s="7">
        <f>SUM(E151)</f>
        <v>62318.9</v>
      </c>
      <c r="F150" s="7">
        <f t="shared" si="1"/>
        <v>32.15541577036335</v>
      </c>
    </row>
    <row r="151" spans="2:6" ht="19.5" customHeight="1">
      <c r="B151" s="10" t="s">
        <v>246</v>
      </c>
      <c r="C151" s="5" t="s">
        <v>247</v>
      </c>
      <c r="D151" s="7">
        <v>193805.3</v>
      </c>
      <c r="E151" s="7">
        <v>62318.9</v>
      </c>
      <c r="F151" s="7">
        <f t="shared" si="1"/>
        <v>32.15541577036335</v>
      </c>
    </row>
    <row r="152" spans="2:6" ht="31.5">
      <c r="B152" s="10" t="s">
        <v>248</v>
      </c>
      <c r="C152" s="5" t="s">
        <v>249</v>
      </c>
      <c r="D152" s="7">
        <f>SUM(D153,D155,D157,D159,D161,D163,D167,D165,D169,D171)</f>
        <v>1064672.1</v>
      </c>
      <c r="E152" s="7">
        <f>SUM(E153,E155,E157,E159,E161,E163,E167,E165,E169,E171)</f>
        <v>776648.9999999999</v>
      </c>
      <c r="F152" s="7">
        <f t="shared" si="1"/>
        <v>72.94724826545185</v>
      </c>
    </row>
    <row r="153" spans="2:6" ht="31.5">
      <c r="B153" s="10" t="s">
        <v>250</v>
      </c>
      <c r="C153" s="5" t="s">
        <v>251</v>
      </c>
      <c r="D153" s="7">
        <f>SUM(D154)</f>
        <v>7090.6</v>
      </c>
      <c r="E153" s="7">
        <f>SUM(E154)</f>
        <v>6665.3</v>
      </c>
      <c r="F153" s="7">
        <f aca="true" t="shared" si="3" ref="F153:F183">SUM(E153/D153)*100</f>
        <v>94.00191803232448</v>
      </c>
    </row>
    <row r="154" spans="2:6" ht="31.5">
      <c r="B154" s="10" t="s">
        <v>252</v>
      </c>
      <c r="C154" s="5" t="s">
        <v>253</v>
      </c>
      <c r="D154" s="7">
        <v>7090.6</v>
      </c>
      <c r="E154" s="7">
        <v>6665.3</v>
      </c>
      <c r="F154" s="7">
        <f t="shared" si="3"/>
        <v>94.00191803232448</v>
      </c>
    </row>
    <row r="155" spans="2:6" ht="48.75" customHeight="1">
      <c r="B155" s="10" t="s">
        <v>254</v>
      </c>
      <c r="C155" s="5" t="s">
        <v>255</v>
      </c>
      <c r="D155" s="7">
        <f>SUM(D156)</f>
        <v>9.4</v>
      </c>
      <c r="E155" s="7">
        <f>SUM(E156)</f>
        <v>9.4</v>
      </c>
      <c r="F155" s="7">
        <f t="shared" si="3"/>
        <v>100</v>
      </c>
    </row>
    <row r="156" spans="2:6" ht="50.25" customHeight="1">
      <c r="B156" s="10" t="s">
        <v>256</v>
      </c>
      <c r="C156" s="5" t="s">
        <v>257</v>
      </c>
      <c r="D156" s="7">
        <v>9.4</v>
      </c>
      <c r="E156" s="7">
        <v>9.4</v>
      </c>
      <c r="F156" s="7">
        <f t="shared" si="3"/>
        <v>100</v>
      </c>
    </row>
    <row r="157" spans="2:6" ht="48.75" customHeight="1">
      <c r="B157" s="10" t="s">
        <v>258</v>
      </c>
      <c r="C157" s="5" t="s">
        <v>259</v>
      </c>
      <c r="D157" s="7">
        <f>SUM(D158)</f>
        <v>1318.9</v>
      </c>
      <c r="E157" s="7">
        <f>SUM(E158)</f>
        <v>576.9</v>
      </c>
      <c r="F157" s="7">
        <f t="shared" si="3"/>
        <v>43.74099628478277</v>
      </c>
    </row>
    <row r="158" spans="2:6" ht="54.75" customHeight="1">
      <c r="B158" s="10" t="s">
        <v>260</v>
      </c>
      <c r="C158" s="5" t="s">
        <v>261</v>
      </c>
      <c r="D158" s="7">
        <v>1318.9</v>
      </c>
      <c r="E158" s="7">
        <v>576.9</v>
      </c>
      <c r="F158" s="7">
        <f t="shared" si="3"/>
        <v>43.74099628478277</v>
      </c>
    </row>
    <row r="159" spans="2:6" ht="34.5" customHeight="1">
      <c r="B159" s="10" t="s">
        <v>262</v>
      </c>
      <c r="C159" s="5" t="s">
        <v>263</v>
      </c>
      <c r="D159" s="7">
        <f>SUM(D160)</f>
        <v>10201.6</v>
      </c>
      <c r="E159" s="7">
        <f>SUM(E160)</f>
        <v>9823.4</v>
      </c>
      <c r="F159" s="7">
        <f t="shared" si="3"/>
        <v>96.2927383939774</v>
      </c>
    </row>
    <row r="160" spans="2:6" ht="33.75" customHeight="1">
      <c r="B160" s="10" t="s">
        <v>264</v>
      </c>
      <c r="C160" s="5" t="s">
        <v>265</v>
      </c>
      <c r="D160" s="7">
        <v>10201.6</v>
      </c>
      <c r="E160" s="7">
        <v>9823.4</v>
      </c>
      <c r="F160" s="7">
        <f t="shared" si="3"/>
        <v>96.2927383939774</v>
      </c>
    </row>
    <row r="161" spans="2:6" ht="34.5" customHeight="1">
      <c r="B161" s="10" t="s">
        <v>266</v>
      </c>
      <c r="C161" s="5" t="s">
        <v>267</v>
      </c>
      <c r="D161" s="7">
        <f>SUM(D162)</f>
        <v>998804.1</v>
      </c>
      <c r="E161" s="7">
        <f>SUM(E162)</f>
        <v>723431.2</v>
      </c>
      <c r="F161" s="7">
        <f t="shared" si="3"/>
        <v>72.42973872454067</v>
      </c>
    </row>
    <row r="162" spans="2:6" ht="34.5" customHeight="1">
      <c r="B162" s="10" t="s">
        <v>268</v>
      </c>
      <c r="C162" s="5" t="s">
        <v>269</v>
      </c>
      <c r="D162" s="7">
        <v>998804.1</v>
      </c>
      <c r="E162" s="7">
        <v>723431.2</v>
      </c>
      <c r="F162" s="7">
        <f t="shared" si="3"/>
        <v>72.42973872454067</v>
      </c>
    </row>
    <row r="163" spans="2:6" ht="74.25" customHeight="1">
      <c r="B163" s="10" t="s">
        <v>270</v>
      </c>
      <c r="C163" s="5" t="s">
        <v>271</v>
      </c>
      <c r="D163" s="7">
        <f>SUM(D164)</f>
        <v>19736</v>
      </c>
      <c r="E163" s="7">
        <f>SUM(E164)</f>
        <v>15246</v>
      </c>
      <c r="F163" s="7">
        <f t="shared" si="3"/>
        <v>77.24969598702877</v>
      </c>
    </row>
    <row r="164" spans="2:6" ht="67.5" customHeight="1">
      <c r="B164" s="10" t="s">
        <v>272</v>
      </c>
      <c r="C164" s="5" t="s">
        <v>273</v>
      </c>
      <c r="D164" s="7">
        <v>19736</v>
      </c>
      <c r="E164" s="7">
        <v>15246</v>
      </c>
      <c r="F164" s="7">
        <f t="shared" si="3"/>
        <v>77.24969598702877</v>
      </c>
    </row>
    <row r="165" spans="2:6" ht="80.25" customHeight="1">
      <c r="B165" s="10" t="s">
        <v>274</v>
      </c>
      <c r="C165" s="5" t="s">
        <v>275</v>
      </c>
      <c r="D165" s="7">
        <f>SUM(D166)</f>
        <v>15742</v>
      </c>
      <c r="E165" s="7">
        <f>SUM(E166)</f>
        <v>11328</v>
      </c>
      <c r="F165" s="7">
        <f t="shared" si="3"/>
        <v>71.96036081819337</v>
      </c>
    </row>
    <row r="166" spans="2:6" ht="63">
      <c r="B166" s="10" t="s">
        <v>276</v>
      </c>
      <c r="C166" s="5" t="s">
        <v>277</v>
      </c>
      <c r="D166" s="7">
        <v>15742</v>
      </c>
      <c r="E166" s="7">
        <v>11328</v>
      </c>
      <c r="F166" s="7">
        <f t="shared" si="3"/>
        <v>71.96036081819337</v>
      </c>
    </row>
    <row r="167" spans="2:6" ht="72" customHeight="1">
      <c r="B167" s="10" t="s">
        <v>278</v>
      </c>
      <c r="C167" s="5" t="s">
        <v>279</v>
      </c>
      <c r="D167" s="7">
        <f>SUM(D168)</f>
        <v>5522.4</v>
      </c>
      <c r="E167" s="7">
        <f>SUM(E168)</f>
        <v>4124.7</v>
      </c>
      <c r="F167" s="7">
        <f t="shared" si="3"/>
        <v>74.6903520208605</v>
      </c>
    </row>
    <row r="168" spans="2:6" ht="63.75" customHeight="1">
      <c r="B168" s="10" t="s">
        <v>280</v>
      </c>
      <c r="C168" s="5" t="s">
        <v>281</v>
      </c>
      <c r="D168" s="7">
        <v>5522.4</v>
      </c>
      <c r="E168" s="7">
        <v>4124.7</v>
      </c>
      <c r="F168" s="7">
        <f t="shared" si="3"/>
        <v>74.6903520208605</v>
      </c>
    </row>
    <row r="169" spans="2:6" ht="81.75" customHeight="1">
      <c r="B169" s="10" t="s">
        <v>282</v>
      </c>
      <c r="C169" s="5" t="s">
        <v>283</v>
      </c>
      <c r="D169" s="7">
        <f>SUM(D170)</f>
        <v>803</v>
      </c>
      <c r="E169" s="7">
        <f>SUM(E170)</f>
        <v>0</v>
      </c>
      <c r="F169" s="7">
        <f t="shared" si="3"/>
        <v>0</v>
      </c>
    </row>
    <row r="170" spans="2:6" ht="98.25" customHeight="1">
      <c r="B170" s="10" t="s">
        <v>284</v>
      </c>
      <c r="C170" s="5" t="s">
        <v>285</v>
      </c>
      <c r="D170" s="7">
        <v>803</v>
      </c>
      <c r="E170" s="7">
        <v>0</v>
      </c>
      <c r="F170" s="7">
        <f t="shared" si="3"/>
        <v>0</v>
      </c>
    </row>
    <row r="171" spans="2:6" ht="66" customHeight="1">
      <c r="B171" s="10" t="s">
        <v>337</v>
      </c>
      <c r="C171" s="5" t="s">
        <v>286</v>
      </c>
      <c r="D171" s="7">
        <f>SUM(D172)</f>
        <v>5444.1</v>
      </c>
      <c r="E171" s="7">
        <f>SUM(E172)</f>
        <v>5444.1</v>
      </c>
      <c r="F171" s="7">
        <f t="shared" si="3"/>
        <v>100</v>
      </c>
    </row>
    <row r="172" spans="2:6" ht="78" customHeight="1">
      <c r="B172" s="10" t="s">
        <v>336</v>
      </c>
      <c r="C172" s="5" t="s">
        <v>287</v>
      </c>
      <c r="D172" s="7">
        <v>5444.1</v>
      </c>
      <c r="E172" s="7">
        <v>5444.1</v>
      </c>
      <c r="F172" s="7">
        <f t="shared" si="3"/>
        <v>100</v>
      </c>
    </row>
    <row r="173" spans="2:6" ht="22.5" customHeight="1">
      <c r="B173" s="10" t="s">
        <v>288</v>
      </c>
      <c r="C173" s="5" t="s">
        <v>289</v>
      </c>
      <c r="D173" s="7">
        <f>SUM(D174,D176,D178)</f>
        <v>30500.199999999997</v>
      </c>
      <c r="E173" s="7">
        <f>SUM(E174,E176,E178)</f>
        <v>26306.600000000002</v>
      </c>
      <c r="F173" s="7">
        <f t="shared" si="3"/>
        <v>86.25058196339698</v>
      </c>
    </row>
    <row r="174" spans="2:6" ht="63.75" customHeight="1">
      <c r="B174" s="10" t="s">
        <v>290</v>
      </c>
      <c r="C174" s="5" t="s">
        <v>291</v>
      </c>
      <c r="D174" s="7">
        <f>SUM(D175)</f>
        <v>129.9</v>
      </c>
      <c r="E174" s="7">
        <f>SUM(E175)</f>
        <v>129.9</v>
      </c>
      <c r="F174" s="7">
        <f t="shared" si="3"/>
        <v>100</v>
      </c>
    </row>
    <row r="175" spans="2:6" ht="50.25" customHeight="1">
      <c r="B175" s="10" t="s">
        <v>292</v>
      </c>
      <c r="C175" s="5" t="s">
        <v>293</v>
      </c>
      <c r="D175" s="7">
        <v>129.9</v>
      </c>
      <c r="E175" s="7">
        <v>129.9</v>
      </c>
      <c r="F175" s="7">
        <f t="shared" si="3"/>
        <v>100</v>
      </c>
    </row>
    <row r="176" spans="2:6" ht="72.75" customHeight="1">
      <c r="B176" s="10" t="s">
        <v>324</v>
      </c>
      <c r="C176" s="5" t="s">
        <v>322</v>
      </c>
      <c r="D176" s="7">
        <f>SUM(D177)</f>
        <v>6.7</v>
      </c>
      <c r="E176" s="7">
        <f>SUM(E177)</f>
        <v>0</v>
      </c>
      <c r="F176" s="7">
        <f t="shared" si="3"/>
        <v>0</v>
      </c>
    </row>
    <row r="177" spans="2:6" ht="72.75" customHeight="1">
      <c r="B177" s="10" t="s">
        <v>325</v>
      </c>
      <c r="C177" s="5" t="s">
        <v>323</v>
      </c>
      <c r="D177" s="7">
        <v>6.7</v>
      </c>
      <c r="E177" s="7">
        <v>0</v>
      </c>
      <c r="F177" s="7">
        <f t="shared" si="3"/>
        <v>0</v>
      </c>
    </row>
    <row r="178" spans="2:6" ht="16.5" customHeight="1">
      <c r="B178" s="10" t="s">
        <v>294</v>
      </c>
      <c r="C178" s="5" t="s">
        <v>295</v>
      </c>
      <c r="D178" s="7">
        <f>SUM(D179)</f>
        <v>30363.6</v>
      </c>
      <c r="E178" s="7">
        <f>SUM(E179)</f>
        <v>26176.7</v>
      </c>
      <c r="F178" s="7">
        <f t="shared" si="3"/>
        <v>86.21079186921182</v>
      </c>
    </row>
    <row r="179" spans="2:6" ht="38.25" customHeight="1">
      <c r="B179" s="10" t="s">
        <v>296</v>
      </c>
      <c r="C179" s="5" t="s">
        <v>297</v>
      </c>
      <c r="D179" s="7">
        <v>30363.6</v>
      </c>
      <c r="E179" s="7">
        <v>26176.7</v>
      </c>
      <c r="F179" s="7">
        <f t="shared" si="3"/>
        <v>86.21079186921182</v>
      </c>
    </row>
    <row r="180" spans="2:6" ht="22.5" customHeight="1">
      <c r="B180" s="10" t="s">
        <v>298</v>
      </c>
      <c r="C180" s="5" t="s">
        <v>299</v>
      </c>
      <c r="D180" s="7">
        <f>SUM(D181)</f>
        <v>44599.9</v>
      </c>
      <c r="E180" s="7">
        <f>SUM(E181)</f>
        <v>44980.9</v>
      </c>
      <c r="F180" s="7">
        <f t="shared" si="3"/>
        <v>100.85426200507177</v>
      </c>
    </row>
    <row r="181" spans="2:6" ht="19.5" customHeight="1">
      <c r="B181" s="10" t="s">
        <v>300</v>
      </c>
      <c r="C181" s="5" t="s">
        <v>301</v>
      </c>
      <c r="D181" s="7">
        <v>44599.9</v>
      </c>
      <c r="E181" s="7">
        <v>44980.9</v>
      </c>
      <c r="F181" s="7">
        <f t="shared" si="3"/>
        <v>100.85426200507177</v>
      </c>
    </row>
    <row r="182" spans="2:6" ht="52.5" customHeight="1">
      <c r="B182" s="10" t="s">
        <v>302</v>
      </c>
      <c r="C182" s="5" t="s">
        <v>303</v>
      </c>
      <c r="D182" s="7">
        <f>SUM(D183)</f>
        <v>-26852.7</v>
      </c>
      <c r="E182" s="7">
        <f>SUM(E183)</f>
        <v>-26852.7</v>
      </c>
      <c r="F182" s="7">
        <f t="shared" si="3"/>
        <v>100</v>
      </c>
    </row>
    <row r="183" spans="2:6" ht="49.5" customHeight="1">
      <c r="B183" s="10" t="s">
        <v>304</v>
      </c>
      <c r="C183" s="5" t="s">
        <v>305</v>
      </c>
      <c r="D183" s="7">
        <v>-26852.7</v>
      </c>
      <c r="E183" s="7">
        <v>-26852.7</v>
      </c>
      <c r="F183" s="7">
        <f t="shared" si="3"/>
        <v>100</v>
      </c>
    </row>
  </sheetData>
  <sheetProtection/>
  <mergeCells count="1">
    <mergeCell ref="B2:F3"/>
  </mergeCells>
  <printOptions/>
  <pageMargins left="0.2362204724409449" right="0.2362204724409449" top="0.7480314960629921" bottom="0.7480314960629921" header="0.31496062992125984" footer="0.31496062992125984"/>
  <pageSetup fitToHeight="7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2012-10-11T04:40:36Z</cp:lastPrinted>
  <dcterms:created xsi:type="dcterms:W3CDTF">2012-04-16T03:38:18Z</dcterms:created>
  <dcterms:modified xsi:type="dcterms:W3CDTF">2012-11-07T09:04:16Z</dcterms:modified>
  <cp:category/>
  <cp:version/>
  <cp:contentType/>
  <cp:contentStatus/>
</cp:coreProperties>
</file>